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aws\Dropbox\Liverpool University Press\"/>
    </mc:Choice>
  </mc:AlternateContent>
  <bookViews>
    <workbookView xWindow="0" yWindow="0" windowWidth="19200" windowHeight="12045" activeTab="1"/>
  </bookViews>
  <sheets>
    <sheet name="Section 6.2" sheetId="2" r:id="rId1"/>
    <sheet name="Section 6.4a" sheetId="3" r:id="rId2"/>
    <sheet name="Section 6.4b" sheetId="1" r:id="rId3"/>
  </sheets>
  <calcPr calcId="162913"/>
</workbook>
</file>

<file path=xl/calcChain.xml><?xml version="1.0" encoding="utf-8"?>
<calcChain xmlns="http://schemas.openxmlformats.org/spreadsheetml/2006/main">
  <c r="B20" i="3" l="1"/>
  <c r="B16" i="3"/>
  <c r="B14" i="3"/>
  <c r="B10" i="3"/>
  <c r="B6" i="3"/>
  <c r="B25" i="2"/>
  <c r="C25" i="2" s="1"/>
  <c r="B24" i="2"/>
  <c r="C24" i="2" s="1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C26" i="2" s="1"/>
  <c r="D1" i="2"/>
  <c r="B26" i="1"/>
  <c r="C26" i="1" s="1"/>
  <c r="D26" i="1" s="1"/>
  <c r="E26" i="1" s="1"/>
  <c r="F26" i="1" s="1"/>
  <c r="G26" i="1" s="1"/>
  <c r="J25" i="1"/>
  <c r="I25" i="1"/>
  <c r="H25" i="1"/>
  <c r="G25" i="1"/>
  <c r="F25" i="1"/>
  <c r="E25" i="1"/>
  <c r="D25" i="1"/>
  <c r="C25" i="1"/>
  <c r="B25" i="1"/>
  <c r="B20" i="1"/>
  <c r="C18" i="1"/>
  <c r="D18" i="1" s="1"/>
  <c r="E18" i="1" s="1"/>
  <c r="F18" i="1" s="1"/>
  <c r="G18" i="1" s="1"/>
  <c r="H18" i="1" s="1"/>
  <c r="I18" i="1" s="1"/>
  <c r="J18" i="1" s="1"/>
  <c r="B18" i="1"/>
  <c r="B14" i="1"/>
  <c r="J10" i="1"/>
  <c r="I10" i="1"/>
  <c r="H10" i="1"/>
  <c r="G10" i="1"/>
  <c r="F10" i="1"/>
  <c r="E10" i="1"/>
  <c r="D10" i="1"/>
  <c r="C10" i="1"/>
  <c r="B11" i="1" s="1"/>
  <c r="B10" i="1"/>
  <c r="J4" i="1"/>
  <c r="I4" i="1"/>
  <c r="H4" i="1"/>
  <c r="G4" i="1"/>
  <c r="F4" i="1"/>
  <c r="E4" i="1"/>
  <c r="D4" i="1"/>
  <c r="C4" i="1"/>
  <c r="B5" i="1" s="1"/>
  <c r="B13" i="1" s="1"/>
  <c r="B4" i="1"/>
  <c r="B28" i="1" l="1"/>
  <c r="H26" i="1"/>
  <c r="I26" i="1" s="1"/>
  <c r="J26" i="1" s="1"/>
</calcChain>
</file>

<file path=xl/sharedStrings.xml><?xml version="1.0" encoding="utf-8"?>
<sst xmlns="http://schemas.openxmlformats.org/spreadsheetml/2006/main" count="47" uniqueCount="30">
  <si>
    <t>r=</t>
  </si>
  <si>
    <t>Years</t>
  </si>
  <si>
    <t>CF</t>
  </si>
  <si>
    <t>PV</t>
  </si>
  <si>
    <t>NPV=</t>
  </si>
  <si>
    <t>IRR=</t>
  </si>
  <si>
    <t>IRR via function=</t>
  </si>
  <si>
    <t>Cumulative CF</t>
  </si>
  <si>
    <t>Simple payback=</t>
  </si>
  <si>
    <t>Cumulative PV</t>
  </si>
  <si>
    <t>Modified payback=</t>
  </si>
  <si>
    <t>kd=</t>
  </si>
  <si>
    <t>Kdat=</t>
  </si>
  <si>
    <t>Par=</t>
  </si>
  <si>
    <t>Coupon=</t>
  </si>
  <si>
    <t>Year</t>
  </si>
  <si>
    <t>Price=</t>
  </si>
  <si>
    <t>Debt</t>
  </si>
  <si>
    <t>Term=</t>
  </si>
  <si>
    <t>years</t>
  </si>
  <si>
    <t>tc=</t>
  </si>
  <si>
    <t>ytm=Kd=</t>
  </si>
  <si>
    <t>Equity</t>
  </si>
  <si>
    <t>Beta=</t>
  </si>
  <si>
    <t>Risk Free=</t>
  </si>
  <si>
    <t>Market Risk Premium=</t>
  </si>
  <si>
    <t>KE=</t>
  </si>
  <si>
    <t>WACC</t>
  </si>
  <si>
    <t>D/E=</t>
  </si>
  <si>
    <t>K_WACC=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</si>
</sst>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[$£]#,##0.00"/>
    <numFmt numFmtId="165" formatCode="0.000%"/>
    <numFmt numFmtId="166" formatCode="_-[$£-809]* #,##0.00_-;\-[$£-809]* #,##0.00_-;_-[$£-809]* &quot;-&quot;??_-;_-@_-"/>
  </numFmts>
  <fonts count="8" x14ac:knownFonts="1">
    <font>
      <sz val="10"/>
      <color rgb="FF000000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u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166" fontId="0" fillId="0" borderId="0" xfId="1" applyNumberFormat="1" applyFont="1" applyAlignment="1"/>
    <xf numFmtId="9" fontId="0" fillId="0" borderId="0" xfId="2" applyFont="1" applyAlignment="1"/>
    <xf numFmtId="166" fontId="0" fillId="0" borderId="0" xfId="0" applyNumberFormat="1" applyFont="1" applyAlignment="1"/>
    <xf numFmtId="10" fontId="0" fillId="0" borderId="0" xfId="2" applyNumberFormat="1" applyFont="1" applyAlignment="1"/>
    <xf numFmtId="165" fontId="0" fillId="0" borderId="0" xfId="0" applyNumberFormat="1" applyFont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17</xdr:row>
      <xdr:rowOff>66675</xdr:rowOff>
    </xdr:from>
    <xdr:to>
      <xdr:col>6</xdr:col>
      <xdr:colOff>257175</xdr:colOff>
      <xdr:row>19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819400"/>
          <a:ext cx="23241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sqref="A1:XFD1048576"/>
    </sheetView>
  </sheetViews>
  <sheetFormatPr defaultColWidth="14.42578125" defaultRowHeight="12.75" x14ac:dyDescent="0.2"/>
  <sheetData>
    <row r="1" spans="1:26" ht="15.75" customHeight="1" x14ac:dyDescent="0.2">
      <c r="A1" s="11" t="s">
        <v>11</v>
      </c>
      <c r="B1" s="14">
        <v>6.3750000000000001E-2</v>
      </c>
      <c r="C1" s="4" t="s">
        <v>12</v>
      </c>
      <c r="D1" s="15">
        <f>B1*(1-0.23)</f>
        <v>4.9087499999999999E-2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1" t="s">
        <v>13</v>
      </c>
      <c r="B2" s="16">
        <v>100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A3" s="11" t="s">
        <v>14</v>
      </c>
      <c r="B3" s="15">
        <v>6.1499999999999999E-2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11" t="s">
        <v>15</v>
      </c>
      <c r="B5" s="11" t="s">
        <v>2</v>
      </c>
      <c r="C5" s="11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4">
        <v>1</v>
      </c>
      <c r="B6" s="16">
        <f t="shared" ref="B6:B24" si="0">$B$3*$B$2</f>
        <v>6.15</v>
      </c>
      <c r="C6" s="16">
        <f t="shared" ref="C6:C25" si="1">B6/(1+$B$1)^A6</f>
        <v>5.7814336075205643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4">
        <v>2</v>
      </c>
      <c r="B7" s="16">
        <f t="shared" si="0"/>
        <v>6.15</v>
      </c>
      <c r="C7" s="16">
        <f t="shared" si="1"/>
        <v>5.4349552127102845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4">
        <v>3</v>
      </c>
      <c r="B8" s="16">
        <f t="shared" si="0"/>
        <v>6.15</v>
      </c>
      <c r="C8" s="16">
        <f t="shared" si="1"/>
        <v>5.1092410930296444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4">
        <v>4</v>
      </c>
      <c r="B9" s="16">
        <f t="shared" si="0"/>
        <v>6.15</v>
      </c>
      <c r="C9" s="16">
        <f t="shared" si="1"/>
        <v>4.8030468559620632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4">
        <v>5</v>
      </c>
      <c r="B10" s="16">
        <f t="shared" si="0"/>
        <v>6.15</v>
      </c>
      <c r="C10" s="16">
        <f t="shared" si="1"/>
        <v>4.5152026848056996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4">
        <v>6</v>
      </c>
      <c r="B11" s="16">
        <f t="shared" si="0"/>
        <v>6.15</v>
      </c>
      <c r="C11" s="16">
        <f t="shared" si="1"/>
        <v>4.2446088693825628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4">
        <v>7</v>
      </c>
      <c r="B12" s="16">
        <f t="shared" si="0"/>
        <v>6.15</v>
      </c>
      <c r="C12" s="16">
        <f t="shared" si="1"/>
        <v>3.9902316045899529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4">
        <v>8</v>
      </c>
      <c r="B13" s="16">
        <f t="shared" si="0"/>
        <v>6.15</v>
      </c>
      <c r="C13" s="16">
        <f t="shared" si="1"/>
        <v>3.7510990407426115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4">
        <v>9</v>
      </c>
      <c r="B14" s="16">
        <f t="shared" si="0"/>
        <v>6.15</v>
      </c>
      <c r="C14" s="16">
        <f t="shared" si="1"/>
        <v>3.5262975706158515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4">
        <v>10</v>
      </c>
      <c r="B15" s="16">
        <f t="shared" si="0"/>
        <v>6.15</v>
      </c>
      <c r="C15" s="16">
        <f t="shared" si="1"/>
        <v>3.3149683390043259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4">
        <v>11</v>
      </c>
      <c r="B16" s="16">
        <f t="shared" si="0"/>
        <v>6.15</v>
      </c>
      <c r="C16" s="16">
        <f t="shared" si="1"/>
        <v>3.1163039614611758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4">
        <v>12</v>
      </c>
      <c r="B17" s="16">
        <f t="shared" si="0"/>
        <v>6.15</v>
      </c>
      <c r="C17" s="16">
        <f t="shared" si="1"/>
        <v>2.9295454396814811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4">
        <v>13</v>
      </c>
      <c r="B18" s="16">
        <f t="shared" si="0"/>
        <v>6.15</v>
      </c>
      <c r="C18" s="16">
        <f t="shared" si="1"/>
        <v>2.753979261745223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4">
        <v>14</v>
      </c>
      <c r="B19" s="16">
        <f t="shared" si="0"/>
        <v>6.15</v>
      </c>
      <c r="C19" s="16">
        <f t="shared" si="1"/>
        <v>2.5889346761412209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4">
        <v>15</v>
      </c>
      <c r="B20" s="16">
        <f t="shared" si="0"/>
        <v>6.15</v>
      </c>
      <c r="C20" s="16">
        <f t="shared" si="1"/>
        <v>2.4337811291574347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>
        <v>16</v>
      </c>
      <c r="B21" s="16">
        <f t="shared" si="0"/>
        <v>6.15</v>
      </c>
      <c r="C21" s="16">
        <f t="shared" si="1"/>
        <v>2.2879258558471771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4">
        <v>17</v>
      </c>
      <c r="B22" s="16">
        <f t="shared" si="0"/>
        <v>6.15</v>
      </c>
      <c r="C22" s="16">
        <f t="shared" si="1"/>
        <v>2.1508116153674992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>
        <v>18</v>
      </c>
      <c r="B23" s="16">
        <f t="shared" si="0"/>
        <v>6.15</v>
      </c>
      <c r="C23" s="16">
        <f t="shared" si="1"/>
        <v>2.0219145620376024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>
        <v>19</v>
      </c>
      <c r="B24" s="16">
        <f t="shared" si="0"/>
        <v>6.15</v>
      </c>
      <c r="C24" s="16">
        <f t="shared" si="1"/>
        <v>1.9007422439836448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>
        <v>20</v>
      </c>
      <c r="B25" s="16">
        <f>$B$3*$B$2+$B$2</f>
        <v>106.15</v>
      </c>
      <c r="C25" s="16">
        <f t="shared" si="1"/>
        <v>30.841006058695392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11" t="s">
        <v>16</v>
      </c>
      <c r="C26" s="17">
        <f>SUM(C6:C25)</f>
        <v>97.496029682481407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8" sqref="B8"/>
    </sheetView>
  </sheetViews>
  <sheetFormatPr defaultRowHeight="12.75" x14ac:dyDescent="0.2"/>
  <cols>
    <col min="1" max="1" width="20.42578125" bestFit="1" customWidth="1"/>
    <col min="2" max="2" width="10.28515625" bestFit="1" customWidth="1"/>
  </cols>
  <sheetData>
    <row r="1" spans="1:3" x14ac:dyDescent="0.2">
      <c r="A1" s="18" t="s">
        <v>17</v>
      </c>
    </row>
    <row r="2" spans="1:3" x14ac:dyDescent="0.2">
      <c r="A2" s="19" t="s">
        <v>13</v>
      </c>
      <c r="B2" s="20">
        <v>1000</v>
      </c>
    </row>
    <row r="3" spans="1:3" x14ac:dyDescent="0.2">
      <c r="A3" s="19" t="s">
        <v>14</v>
      </c>
      <c r="B3" s="21">
        <v>0</v>
      </c>
    </row>
    <row r="4" spans="1:3" x14ac:dyDescent="0.2">
      <c r="A4" s="19" t="s">
        <v>18</v>
      </c>
      <c r="B4">
        <v>8</v>
      </c>
      <c r="C4" s="19" t="s">
        <v>19</v>
      </c>
    </row>
    <row r="5" spans="1:3" x14ac:dyDescent="0.2">
      <c r="A5" s="19" t="s">
        <v>16</v>
      </c>
      <c r="B5" s="22">
        <v>721.76</v>
      </c>
    </row>
    <row r="6" spans="1:3" x14ac:dyDescent="0.2">
      <c r="A6" s="19" t="s">
        <v>21</v>
      </c>
      <c r="B6" s="23">
        <f>(B2/B5)^(1/B4)-1</f>
        <v>4.1599826253935657E-2</v>
      </c>
    </row>
    <row r="8" spans="1:3" x14ac:dyDescent="0.2">
      <c r="A8" s="19" t="s">
        <v>20</v>
      </c>
      <c r="B8" s="21">
        <v>0.23</v>
      </c>
    </row>
    <row r="10" spans="1:3" x14ac:dyDescent="0.2">
      <c r="A10" s="19" t="s">
        <v>12</v>
      </c>
      <c r="B10" s="23">
        <f>B6*(1-B8)</f>
        <v>3.2031866215530454E-2</v>
      </c>
    </row>
    <row r="12" spans="1:3" x14ac:dyDescent="0.2">
      <c r="A12" s="18" t="s">
        <v>22</v>
      </c>
    </row>
    <row r="13" spans="1:3" x14ac:dyDescent="0.2">
      <c r="A13" s="19" t="s">
        <v>23</v>
      </c>
      <c r="B13">
        <v>1.2</v>
      </c>
    </row>
    <row r="14" spans="1:3" x14ac:dyDescent="0.2">
      <c r="A14" s="19" t="s">
        <v>24</v>
      </c>
      <c r="B14" s="21">
        <f>0.02</f>
        <v>0.02</v>
      </c>
    </row>
    <row r="15" spans="1:3" x14ac:dyDescent="0.2">
      <c r="A15" s="19" t="s">
        <v>25</v>
      </c>
      <c r="B15" s="23">
        <v>5.5E-2</v>
      </c>
    </row>
    <row r="16" spans="1:3" x14ac:dyDescent="0.2">
      <c r="A16" s="19" t="s">
        <v>26</v>
      </c>
      <c r="B16" s="24">
        <f>B14+B13*B15</f>
        <v>8.6000000000000007E-2</v>
      </c>
    </row>
    <row r="18" spans="1:2" x14ac:dyDescent="0.2">
      <c r="A18" s="18" t="s">
        <v>27</v>
      </c>
    </row>
    <row r="19" spans="1:2" x14ac:dyDescent="0.2">
      <c r="A19" s="19" t="s">
        <v>28</v>
      </c>
      <c r="B19">
        <v>2</v>
      </c>
    </row>
    <row r="20" spans="1:2" x14ac:dyDescent="0.2">
      <c r="A20" s="19" t="s">
        <v>29</v>
      </c>
      <c r="B20" s="23">
        <f>(B16+B10*B19)/(1+B19)</f>
        <v>5.0021244143686971E-2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sqref="A1:XFD1048576"/>
    </sheetView>
  </sheetViews>
  <sheetFormatPr defaultColWidth="14.42578125" defaultRowHeight="15.75" customHeight="1" x14ac:dyDescent="0.2"/>
  <cols>
    <col min="1" max="1" width="18.42578125" bestFit="1" customWidth="1"/>
    <col min="2" max="2" width="7.140625" bestFit="1" customWidth="1"/>
    <col min="3" max="7" width="6.28515625" bestFit="1" customWidth="1"/>
    <col min="8" max="10" width="5.5703125" bestFit="1" customWidth="1"/>
  </cols>
  <sheetData>
    <row r="1" spans="1:26" x14ac:dyDescent="0.25">
      <c r="A1" s="1" t="s">
        <v>0</v>
      </c>
      <c r="B1" s="2">
        <v>0.05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1" t="s">
        <v>1</v>
      </c>
      <c r="B2" s="1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1" t="s">
        <v>2</v>
      </c>
      <c r="B3" s="5">
        <v>-2.5</v>
      </c>
      <c r="C3" s="5">
        <v>0.5</v>
      </c>
      <c r="D3" s="5">
        <v>0.5</v>
      </c>
      <c r="E3" s="5">
        <v>0.5</v>
      </c>
      <c r="F3" s="5">
        <v>0.5</v>
      </c>
      <c r="G3" s="5">
        <v>0.5</v>
      </c>
      <c r="H3" s="5">
        <v>0.5</v>
      </c>
      <c r="I3" s="5">
        <v>0.5</v>
      </c>
      <c r="J3" s="5">
        <v>0.5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1" t="s">
        <v>3</v>
      </c>
      <c r="B4" s="5">
        <f t="shared" ref="B4:J4" si="0">B3/(1+$B$1)^B2</f>
        <v>-2.5</v>
      </c>
      <c r="C4" s="5">
        <f t="shared" si="0"/>
        <v>0.47619047619047616</v>
      </c>
      <c r="D4" s="5">
        <f t="shared" si="0"/>
        <v>0.45351473922902491</v>
      </c>
      <c r="E4" s="5">
        <f t="shared" si="0"/>
        <v>0.43191879926573801</v>
      </c>
      <c r="F4" s="5">
        <f t="shared" si="0"/>
        <v>0.41135123739594098</v>
      </c>
      <c r="G4" s="5">
        <f t="shared" si="0"/>
        <v>0.39176308323422948</v>
      </c>
      <c r="H4" s="5">
        <f t="shared" si="0"/>
        <v>0.37310769831831381</v>
      </c>
      <c r="I4" s="5">
        <f t="shared" si="0"/>
        <v>0.35534066506506073</v>
      </c>
      <c r="J4" s="5">
        <f t="shared" si="0"/>
        <v>0.33841968101434361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1" t="s">
        <v>4</v>
      </c>
      <c r="B5" s="6">
        <f>SUM(B4:J4)</f>
        <v>0.73160637971312781</v>
      </c>
      <c r="C5" s="7"/>
      <c r="D5" s="7"/>
      <c r="E5" s="7"/>
      <c r="F5" s="7"/>
      <c r="G5" s="7"/>
      <c r="H5" s="7"/>
      <c r="I5" s="7"/>
      <c r="J5" s="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1" t="s">
        <v>0</v>
      </c>
      <c r="B7" s="2">
        <v>0.15</v>
      </c>
      <c r="C7" s="3"/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" t="s">
        <v>1</v>
      </c>
      <c r="B8" s="1">
        <v>0</v>
      </c>
      <c r="C8" s="1">
        <v>1</v>
      </c>
      <c r="D8" s="1">
        <v>2</v>
      </c>
      <c r="E8" s="1">
        <v>3</v>
      </c>
      <c r="F8" s="1">
        <v>4</v>
      </c>
      <c r="G8" s="1">
        <v>5</v>
      </c>
      <c r="H8" s="1">
        <v>6</v>
      </c>
      <c r="I8" s="1">
        <v>7</v>
      </c>
      <c r="J8" s="1">
        <v>8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1" t="s">
        <v>2</v>
      </c>
      <c r="B9" s="5">
        <v>-2.5</v>
      </c>
      <c r="C9" s="5">
        <v>0.5</v>
      </c>
      <c r="D9" s="5">
        <v>0.5</v>
      </c>
      <c r="E9" s="5">
        <v>0.5</v>
      </c>
      <c r="F9" s="5">
        <v>0.5</v>
      </c>
      <c r="G9" s="5">
        <v>0.5</v>
      </c>
      <c r="H9" s="5">
        <v>0.5</v>
      </c>
      <c r="I9" s="5">
        <v>0.5</v>
      </c>
      <c r="J9" s="5">
        <v>0.5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1" t="s">
        <v>3</v>
      </c>
      <c r="B10" s="5">
        <f t="shared" ref="B10:J10" si="1">B9/(1+$B$7)^B8</f>
        <v>-2.5</v>
      </c>
      <c r="C10" s="5">
        <f t="shared" si="1"/>
        <v>0.43478260869565222</v>
      </c>
      <c r="D10" s="5">
        <f t="shared" si="1"/>
        <v>0.37807183364839325</v>
      </c>
      <c r="E10" s="5">
        <f t="shared" si="1"/>
        <v>0.32875811621599416</v>
      </c>
      <c r="F10" s="5">
        <f t="shared" si="1"/>
        <v>0.28587662279651671</v>
      </c>
      <c r="G10" s="5">
        <f t="shared" si="1"/>
        <v>0.24858836764914494</v>
      </c>
      <c r="H10" s="5">
        <f t="shared" si="1"/>
        <v>0.21616379795577823</v>
      </c>
      <c r="I10" s="5">
        <f t="shared" si="1"/>
        <v>0.18796851996154634</v>
      </c>
      <c r="J10" s="5">
        <f t="shared" si="1"/>
        <v>0.16345088692308377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1" t="s">
        <v>4</v>
      </c>
      <c r="B11" s="5">
        <f>SUM(B10:J10)</f>
        <v>-0.25633924615389025</v>
      </c>
      <c r="C11" s="7"/>
      <c r="D11" s="7"/>
      <c r="E11" s="7"/>
      <c r="F11" s="7"/>
      <c r="G11" s="7"/>
      <c r="H11" s="7"/>
      <c r="I11" s="7"/>
      <c r="J11" s="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8" t="s">
        <v>5</v>
      </c>
      <c r="B13" s="9">
        <f>B1+(B7-B1)*(B5)/(B5+ABS(B11))</f>
        <v>0.12405330420599538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8" t="s">
        <v>6</v>
      </c>
      <c r="B14" s="9">
        <f>IRR(B9:J9)</f>
        <v>0.11814510280868662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1" t="s">
        <v>1</v>
      </c>
      <c r="B16" s="1">
        <v>0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1" t="s">
        <v>2</v>
      </c>
      <c r="B17" s="5">
        <v>-2.5</v>
      </c>
      <c r="C17" s="5">
        <v>0.5</v>
      </c>
      <c r="D17" s="5">
        <v>0.5</v>
      </c>
      <c r="E17" s="5">
        <v>0.5</v>
      </c>
      <c r="F17" s="5">
        <v>0.5</v>
      </c>
      <c r="G17" s="5">
        <v>0.5</v>
      </c>
      <c r="H17" s="5">
        <v>0.5</v>
      </c>
      <c r="I17" s="5">
        <v>0.5</v>
      </c>
      <c r="J17" s="5">
        <v>0.5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1" t="s">
        <v>7</v>
      </c>
      <c r="B18" s="5">
        <f>B17</f>
        <v>-2.5</v>
      </c>
      <c r="C18" s="5">
        <f t="shared" ref="C18:J18" si="2">B18+C17</f>
        <v>-2</v>
      </c>
      <c r="D18" s="5">
        <f t="shared" si="2"/>
        <v>-1.5</v>
      </c>
      <c r="E18" s="5">
        <f t="shared" si="2"/>
        <v>-1</v>
      </c>
      <c r="F18" s="5">
        <f t="shared" si="2"/>
        <v>-0.5</v>
      </c>
      <c r="G18" s="6">
        <f t="shared" si="2"/>
        <v>0</v>
      </c>
      <c r="H18" s="5">
        <f t="shared" si="2"/>
        <v>0.5</v>
      </c>
      <c r="I18" s="5">
        <f t="shared" si="2"/>
        <v>1</v>
      </c>
      <c r="J18" s="5">
        <f t="shared" si="2"/>
        <v>1.5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8" t="s">
        <v>8</v>
      </c>
      <c r="B20" s="11">
        <f>G16</f>
        <v>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1" t="s">
        <v>0</v>
      </c>
      <c r="B22" s="2">
        <v>0.05</v>
      </c>
      <c r="C22" s="3"/>
      <c r="D22" s="3"/>
      <c r="E22" s="3"/>
      <c r="F22" s="3"/>
      <c r="G22" s="3"/>
      <c r="H22" s="3"/>
      <c r="I22" s="3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1" t="s">
        <v>1</v>
      </c>
      <c r="B23" s="1">
        <v>0</v>
      </c>
      <c r="C23" s="1">
        <v>1</v>
      </c>
      <c r="D23" s="1">
        <v>2</v>
      </c>
      <c r="E23" s="1">
        <v>3</v>
      </c>
      <c r="F23" s="1">
        <v>4</v>
      </c>
      <c r="G23" s="1">
        <v>5</v>
      </c>
      <c r="H23" s="1">
        <v>6</v>
      </c>
      <c r="I23" s="1">
        <v>7</v>
      </c>
      <c r="J23" s="1">
        <v>8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1" t="s">
        <v>2</v>
      </c>
      <c r="B24" s="5">
        <v>-2.5</v>
      </c>
      <c r="C24" s="5">
        <v>0.5</v>
      </c>
      <c r="D24" s="5">
        <v>0.5</v>
      </c>
      <c r="E24" s="5">
        <v>0.5</v>
      </c>
      <c r="F24" s="5">
        <v>0.5</v>
      </c>
      <c r="G24" s="5">
        <v>0.5</v>
      </c>
      <c r="H24" s="5">
        <v>0.5</v>
      </c>
      <c r="I24" s="5">
        <v>0.5</v>
      </c>
      <c r="J24" s="5">
        <v>0.5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1" t="s">
        <v>3</v>
      </c>
      <c r="B25" s="5">
        <f t="shared" ref="B25:J25" si="3">B24/(1+$B$1)^B23</f>
        <v>-2.5</v>
      </c>
      <c r="C25" s="5">
        <f t="shared" si="3"/>
        <v>0.47619047619047616</v>
      </c>
      <c r="D25" s="5">
        <f t="shared" si="3"/>
        <v>0.45351473922902491</v>
      </c>
      <c r="E25" s="5">
        <f t="shared" si="3"/>
        <v>0.43191879926573801</v>
      </c>
      <c r="F25" s="5">
        <f t="shared" si="3"/>
        <v>0.41135123739594098</v>
      </c>
      <c r="G25" s="5">
        <f t="shared" si="3"/>
        <v>0.39176308323422948</v>
      </c>
      <c r="H25" s="6">
        <f t="shared" si="3"/>
        <v>0.37310769831831381</v>
      </c>
      <c r="I25" s="5">
        <f t="shared" si="3"/>
        <v>0.35534066506506073</v>
      </c>
      <c r="J25" s="5">
        <f t="shared" si="3"/>
        <v>0.33841968101434361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A26" s="1" t="s">
        <v>9</v>
      </c>
      <c r="B26" s="5">
        <f>B25</f>
        <v>-2.5</v>
      </c>
      <c r="C26" s="7">
        <f t="shared" ref="C26:J26" si="4">B26+C25</f>
        <v>-2.0238095238095237</v>
      </c>
      <c r="D26" s="7">
        <f t="shared" si="4"/>
        <v>-1.5702947845804989</v>
      </c>
      <c r="E26" s="7">
        <f t="shared" si="4"/>
        <v>-1.1383759853147608</v>
      </c>
      <c r="F26" s="7">
        <f t="shared" si="4"/>
        <v>-0.72702474791881988</v>
      </c>
      <c r="G26" s="12">
        <f t="shared" si="4"/>
        <v>-0.3352616646845904</v>
      </c>
      <c r="H26" s="7">
        <f t="shared" si="4"/>
        <v>3.7846033633723408E-2</v>
      </c>
      <c r="I26" s="7">
        <f t="shared" si="4"/>
        <v>0.39318669869878414</v>
      </c>
      <c r="J26" s="7">
        <f t="shared" si="4"/>
        <v>0.73160637971312781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8" t="s">
        <v>10</v>
      </c>
      <c r="B28" s="13">
        <f>G23+ABS(G26)/H25</f>
        <v>5.8985653906250004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Section 6.2</vt:lpstr>
      <vt:lpstr>Section 6.4a</vt:lpstr>
      <vt:lpstr>Section 6.4b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Laws, Jason</dc:creator>
  <cp:lastModifiedBy>Jason Laws</cp:lastModifiedBy>
  <dcterms:created xsi:type="dcterms:W3CDTF">2018-01-17T16:36:03Z</dcterms:created>
  <dcterms:modified xsi:type="dcterms:W3CDTF">2018-01-17T16:43:58Z</dcterms:modified>
</cp:coreProperties>
</file>