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uz\Desktop\OBJE_VIDE\OBJ VIDEO 2\"/>
    </mc:Choice>
  </mc:AlternateContent>
  <xr:revisionPtr revIDLastSave="0" documentId="13_ncr:1_{FDD6634A-E8DF-49AE-97FB-253590CB02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" sheetId="3" r:id="rId1"/>
    <sheet name="VENTAS" sheetId="11" r:id="rId2"/>
  </sheets>
  <definedNames>
    <definedName name="_xlnm._FilterDatabase" localSheetId="0" hidden="1">'INVENTARIO '!$A$1:$F$105</definedName>
    <definedName name="_xlnm._FilterDatabase" localSheetId="1" hidden="1">VENTAS!$A$1:$J$222</definedName>
    <definedName name="TBL_INVENTARIO">'INVENTARIO '!$A$1:$F$415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1" l="1"/>
  <c r="K4" i="11"/>
  <c r="K10" i="11"/>
  <c r="K12" i="11"/>
  <c r="K5" i="11"/>
  <c r="K9" i="11"/>
  <c r="K13" i="11"/>
  <c r="K3" i="11"/>
  <c r="K6" i="11"/>
  <c r="K7" i="11"/>
  <c r="K8" i="11"/>
  <c r="K11" i="11"/>
  <c r="K14" i="11"/>
  <c r="F3" i="11"/>
  <c r="F4" i="11"/>
  <c r="F5" i="11"/>
  <c r="F6" i="11"/>
  <c r="F7" i="11"/>
  <c r="F8" i="11"/>
  <c r="F9" i="11"/>
  <c r="F10" i="11"/>
  <c r="F11" i="11"/>
  <c r="F12" i="11"/>
  <c r="F13" i="11"/>
  <c r="F14" i="11"/>
  <c r="F2" i="11"/>
  <c r="L360" i="11"/>
  <c r="K360" i="11"/>
  <c r="H360" i="11"/>
  <c r="J360" i="11" s="1"/>
  <c r="F360" i="11"/>
  <c r="L359" i="11"/>
  <c r="K359" i="11"/>
  <c r="H359" i="11"/>
  <c r="J359" i="11" s="1"/>
  <c r="F359" i="11"/>
  <c r="L358" i="11"/>
  <c r="K358" i="11"/>
  <c r="H358" i="11"/>
  <c r="J358" i="11" s="1"/>
  <c r="F358" i="11"/>
  <c r="L357" i="11"/>
  <c r="K357" i="11"/>
  <c r="H357" i="11"/>
  <c r="J357" i="11" s="1"/>
  <c r="F357" i="11"/>
  <c r="L356" i="11"/>
  <c r="K356" i="11"/>
  <c r="H356" i="11"/>
  <c r="J356" i="11" s="1"/>
  <c r="F356" i="11"/>
  <c r="L355" i="11"/>
  <c r="K355" i="11"/>
  <c r="H355" i="11"/>
  <c r="J355" i="11" s="1"/>
  <c r="F355" i="11"/>
  <c r="L354" i="11"/>
  <c r="K354" i="11"/>
  <c r="H354" i="11"/>
  <c r="J354" i="11" s="1"/>
  <c r="F354" i="11"/>
  <c r="L353" i="11"/>
  <c r="K353" i="11"/>
  <c r="H353" i="11"/>
  <c r="J353" i="11" s="1"/>
  <c r="F353" i="11"/>
  <c r="L352" i="11"/>
  <c r="K352" i="11"/>
  <c r="H352" i="11"/>
  <c r="J352" i="11" s="1"/>
  <c r="F352" i="11"/>
  <c r="L351" i="11"/>
  <c r="K351" i="11"/>
  <c r="H351" i="11"/>
  <c r="J351" i="11" s="1"/>
  <c r="F351" i="11"/>
  <c r="L350" i="11"/>
  <c r="K350" i="11"/>
  <c r="H350" i="11"/>
  <c r="J350" i="11" s="1"/>
  <c r="F350" i="11"/>
  <c r="L349" i="11"/>
  <c r="K349" i="11"/>
  <c r="H349" i="11"/>
  <c r="J349" i="11" s="1"/>
  <c r="F349" i="11"/>
  <c r="L348" i="11"/>
  <c r="K348" i="11"/>
  <c r="H348" i="11"/>
  <c r="J348" i="11" s="1"/>
  <c r="F348" i="11"/>
  <c r="L347" i="11"/>
  <c r="K347" i="11"/>
  <c r="H347" i="11"/>
  <c r="J347" i="11" s="1"/>
  <c r="F347" i="11"/>
  <c r="L346" i="11"/>
  <c r="K346" i="11"/>
  <c r="H346" i="11"/>
  <c r="J346" i="11" s="1"/>
  <c r="F346" i="11"/>
  <c r="L345" i="11"/>
  <c r="K345" i="11"/>
  <c r="H345" i="11"/>
  <c r="J345" i="11" s="1"/>
  <c r="F345" i="11"/>
  <c r="L344" i="11"/>
  <c r="K344" i="11"/>
  <c r="H344" i="11"/>
  <c r="J344" i="11" s="1"/>
  <c r="F344" i="11"/>
  <c r="L343" i="11"/>
  <c r="K343" i="11"/>
  <c r="H343" i="11"/>
  <c r="J343" i="11" s="1"/>
  <c r="F343" i="11"/>
  <c r="L342" i="11"/>
  <c r="K342" i="11"/>
  <c r="H342" i="11"/>
  <c r="J342" i="11" s="1"/>
  <c r="F342" i="11"/>
  <c r="L341" i="11"/>
  <c r="K341" i="11"/>
  <c r="H341" i="11"/>
  <c r="J341" i="11" s="1"/>
  <c r="F341" i="11"/>
  <c r="L340" i="11"/>
  <c r="K340" i="11"/>
  <c r="H340" i="11"/>
  <c r="J340" i="11" s="1"/>
  <c r="F340" i="11"/>
  <c r="L339" i="11"/>
  <c r="K339" i="11"/>
  <c r="H339" i="11"/>
  <c r="J339" i="11" s="1"/>
  <c r="F339" i="11"/>
  <c r="L338" i="11"/>
  <c r="K338" i="11"/>
  <c r="H338" i="11"/>
  <c r="J338" i="11" s="1"/>
  <c r="F338" i="11"/>
  <c r="L337" i="11"/>
  <c r="K337" i="11"/>
  <c r="H337" i="11"/>
  <c r="J337" i="11" s="1"/>
  <c r="F337" i="11"/>
  <c r="L336" i="11"/>
  <c r="K336" i="11"/>
  <c r="H336" i="11"/>
  <c r="J336" i="11" s="1"/>
  <c r="F336" i="11"/>
  <c r="L335" i="11"/>
  <c r="K335" i="11"/>
  <c r="H335" i="11"/>
  <c r="J335" i="11" s="1"/>
  <c r="F335" i="11"/>
  <c r="L334" i="11"/>
  <c r="K334" i="11"/>
  <c r="H334" i="11"/>
  <c r="J334" i="11" s="1"/>
  <c r="F334" i="11"/>
  <c r="L333" i="11"/>
  <c r="K333" i="11"/>
  <c r="H333" i="11"/>
  <c r="J333" i="11" s="1"/>
  <c r="F333" i="11"/>
  <c r="L332" i="11"/>
  <c r="K332" i="11"/>
  <c r="H332" i="11"/>
  <c r="J332" i="11" s="1"/>
  <c r="F332" i="11"/>
  <c r="L331" i="11"/>
  <c r="K331" i="11"/>
  <c r="H331" i="11"/>
  <c r="J331" i="11" s="1"/>
  <c r="F331" i="11"/>
  <c r="L330" i="11"/>
  <c r="K330" i="11"/>
  <c r="H330" i="11"/>
  <c r="J330" i="11" s="1"/>
  <c r="F330" i="11"/>
  <c r="L329" i="11"/>
  <c r="K329" i="11"/>
  <c r="H329" i="11"/>
  <c r="J329" i="11" s="1"/>
  <c r="F329" i="11"/>
  <c r="L328" i="11"/>
  <c r="K328" i="11"/>
  <c r="H328" i="11"/>
  <c r="J328" i="11" s="1"/>
  <c r="F328" i="11"/>
  <c r="L327" i="11"/>
  <c r="K327" i="11"/>
  <c r="H327" i="11"/>
  <c r="F327" i="11"/>
  <c r="L326" i="11"/>
  <c r="K326" i="11"/>
  <c r="H326" i="11"/>
  <c r="F326" i="11"/>
  <c r="L325" i="11"/>
  <c r="K325" i="11"/>
  <c r="H325" i="11"/>
  <c r="F325" i="11"/>
  <c r="L324" i="11"/>
  <c r="K324" i="11"/>
  <c r="H324" i="11"/>
  <c r="J324" i="11" s="1"/>
  <c r="F324" i="11"/>
  <c r="L323" i="11"/>
  <c r="K323" i="11"/>
  <c r="H323" i="11"/>
  <c r="J323" i="11" s="1"/>
  <c r="F323" i="11"/>
  <c r="L322" i="11"/>
  <c r="K322" i="11"/>
  <c r="H322" i="11"/>
  <c r="J322" i="11" s="1"/>
  <c r="F322" i="11"/>
  <c r="L321" i="11"/>
  <c r="K321" i="11"/>
  <c r="H321" i="11"/>
  <c r="J321" i="11" s="1"/>
  <c r="F321" i="11"/>
  <c r="L320" i="11"/>
  <c r="K320" i="11"/>
  <c r="H320" i="11"/>
  <c r="J320" i="11" s="1"/>
  <c r="F320" i="11"/>
  <c r="L319" i="11"/>
  <c r="K319" i="11"/>
  <c r="H319" i="11"/>
  <c r="J319" i="11" s="1"/>
  <c r="F319" i="11"/>
  <c r="L318" i="11"/>
  <c r="K318" i="11"/>
  <c r="H318" i="11"/>
  <c r="J318" i="11" s="1"/>
  <c r="F318" i="11"/>
  <c r="L317" i="11"/>
  <c r="K317" i="11"/>
  <c r="H317" i="11"/>
  <c r="J317" i="11" s="1"/>
  <c r="F317" i="11"/>
  <c r="L316" i="11"/>
  <c r="K316" i="11"/>
  <c r="H316" i="11"/>
  <c r="J316" i="11" s="1"/>
  <c r="F316" i="11"/>
  <c r="L315" i="11"/>
  <c r="K315" i="11"/>
  <c r="H315" i="11"/>
  <c r="J315" i="11" s="1"/>
  <c r="F315" i="11"/>
  <c r="L314" i="11"/>
  <c r="K314" i="11"/>
  <c r="H314" i="11"/>
  <c r="J314" i="11" s="1"/>
  <c r="F314" i="11"/>
  <c r="L313" i="11"/>
  <c r="K313" i="11"/>
  <c r="H313" i="11"/>
  <c r="J313" i="11" s="1"/>
  <c r="F313" i="11"/>
  <c r="L312" i="11"/>
  <c r="K312" i="11"/>
  <c r="H312" i="11"/>
  <c r="J312" i="11" s="1"/>
  <c r="F312" i="11"/>
  <c r="L311" i="11"/>
  <c r="K311" i="11"/>
  <c r="H311" i="11"/>
  <c r="F311" i="11"/>
  <c r="L310" i="11"/>
  <c r="K310" i="11"/>
  <c r="H310" i="11"/>
  <c r="F310" i="11"/>
  <c r="L309" i="11"/>
  <c r="K309" i="11"/>
  <c r="H309" i="11"/>
  <c r="F309" i="11"/>
  <c r="L308" i="11"/>
  <c r="K308" i="11"/>
  <c r="H308" i="11"/>
  <c r="J308" i="11" s="1"/>
  <c r="F308" i="11"/>
  <c r="L307" i="11"/>
  <c r="K307" i="11"/>
  <c r="H307" i="11"/>
  <c r="J307" i="11" s="1"/>
  <c r="F307" i="11"/>
  <c r="L306" i="11"/>
  <c r="K306" i="11"/>
  <c r="H306" i="11"/>
  <c r="J306" i="11" s="1"/>
  <c r="F306" i="11"/>
  <c r="L305" i="11"/>
  <c r="K305" i="11"/>
  <c r="H305" i="11"/>
  <c r="J305" i="11" s="1"/>
  <c r="F305" i="11"/>
  <c r="L304" i="11"/>
  <c r="K304" i="11"/>
  <c r="H304" i="11"/>
  <c r="J304" i="11" s="1"/>
  <c r="F304" i="11"/>
  <c r="L303" i="11"/>
  <c r="K303" i="11"/>
  <c r="H303" i="11"/>
  <c r="J303" i="11" s="1"/>
  <c r="F303" i="11"/>
  <c r="L302" i="11"/>
  <c r="K302" i="11"/>
  <c r="H302" i="11"/>
  <c r="J302" i="11" s="1"/>
  <c r="F302" i="11"/>
  <c r="L301" i="11"/>
  <c r="K301" i="11"/>
  <c r="H301" i="11"/>
  <c r="J301" i="11" s="1"/>
  <c r="F301" i="11"/>
  <c r="L300" i="11"/>
  <c r="K300" i="11"/>
  <c r="H300" i="11"/>
  <c r="J300" i="11" s="1"/>
  <c r="F300" i="11"/>
  <c r="L299" i="11"/>
  <c r="K299" i="11"/>
  <c r="H299" i="11"/>
  <c r="J299" i="11" s="1"/>
  <c r="F299" i="11"/>
  <c r="L298" i="11"/>
  <c r="K298" i="11"/>
  <c r="H298" i="11"/>
  <c r="J298" i="11" s="1"/>
  <c r="F298" i="11"/>
  <c r="L297" i="11"/>
  <c r="K297" i="11"/>
  <c r="H297" i="11"/>
  <c r="J297" i="11" s="1"/>
  <c r="F297" i="11"/>
  <c r="L296" i="11"/>
  <c r="K296" i="11"/>
  <c r="H296" i="11"/>
  <c r="J296" i="11" s="1"/>
  <c r="F296" i="11"/>
  <c r="L295" i="11"/>
  <c r="K295" i="11"/>
  <c r="H295" i="11"/>
  <c r="J295" i="11" s="1"/>
  <c r="F295" i="11"/>
  <c r="L294" i="11"/>
  <c r="K294" i="11"/>
  <c r="H294" i="11"/>
  <c r="J294" i="11" s="1"/>
  <c r="F294" i="11"/>
  <c r="L293" i="11"/>
  <c r="K293" i="11"/>
  <c r="H293" i="11"/>
  <c r="J293" i="11" s="1"/>
  <c r="F293" i="11"/>
  <c r="L292" i="11"/>
  <c r="K292" i="11"/>
  <c r="H292" i="11"/>
  <c r="J292" i="11" s="1"/>
  <c r="F292" i="11"/>
  <c r="L291" i="11"/>
  <c r="K291" i="11"/>
  <c r="H291" i="11"/>
  <c r="J291" i="11" s="1"/>
  <c r="F291" i="11"/>
  <c r="L290" i="11"/>
  <c r="K290" i="11"/>
  <c r="H290" i="11"/>
  <c r="J290" i="11" s="1"/>
  <c r="F290" i="11"/>
  <c r="L289" i="11"/>
  <c r="K289" i="11"/>
  <c r="H289" i="11"/>
  <c r="J289" i="11" s="1"/>
  <c r="F289" i="11"/>
  <c r="L288" i="11"/>
  <c r="K288" i="11"/>
  <c r="H288" i="11"/>
  <c r="J288" i="11" s="1"/>
  <c r="F288" i="11"/>
  <c r="L287" i="11"/>
  <c r="K287" i="11"/>
  <c r="H287" i="11"/>
  <c r="J287" i="11" s="1"/>
  <c r="F287" i="11"/>
  <c r="L286" i="11"/>
  <c r="K286" i="11"/>
  <c r="H286" i="11"/>
  <c r="J286" i="11" s="1"/>
  <c r="F286" i="11"/>
  <c r="L285" i="11"/>
  <c r="K285" i="11"/>
  <c r="H285" i="11"/>
  <c r="J285" i="11" s="1"/>
  <c r="F285" i="11"/>
  <c r="L284" i="11"/>
  <c r="K284" i="11"/>
  <c r="H284" i="11"/>
  <c r="J284" i="11" s="1"/>
  <c r="F284" i="11"/>
  <c r="L283" i="11"/>
  <c r="K283" i="11"/>
  <c r="H283" i="11"/>
  <c r="J283" i="11" s="1"/>
  <c r="F283" i="11"/>
  <c r="L282" i="11"/>
  <c r="K282" i="11"/>
  <c r="H282" i="11"/>
  <c r="J282" i="11" s="1"/>
  <c r="F282" i="11"/>
  <c r="L281" i="11"/>
  <c r="K281" i="11"/>
  <c r="H281" i="11"/>
  <c r="J281" i="11" s="1"/>
  <c r="F281" i="11"/>
  <c r="L280" i="11"/>
  <c r="K280" i="11"/>
  <c r="H280" i="11"/>
  <c r="J280" i="11" s="1"/>
  <c r="F280" i="11"/>
  <c r="L279" i="11"/>
  <c r="K279" i="11"/>
  <c r="H279" i="11"/>
  <c r="J279" i="11" s="1"/>
  <c r="F279" i="11"/>
  <c r="L278" i="11"/>
  <c r="K278" i="11"/>
  <c r="H278" i="11"/>
  <c r="J278" i="11" s="1"/>
  <c r="F278" i="11"/>
  <c r="L277" i="11"/>
  <c r="K277" i="11"/>
  <c r="H277" i="11"/>
  <c r="J277" i="11" s="1"/>
  <c r="F277" i="11"/>
  <c r="L276" i="11"/>
  <c r="K276" i="11"/>
  <c r="H276" i="11"/>
  <c r="J276" i="11" s="1"/>
  <c r="F276" i="11"/>
  <c r="L275" i="11"/>
  <c r="K275" i="11"/>
  <c r="H275" i="11"/>
  <c r="J275" i="11" s="1"/>
  <c r="F275" i="11"/>
  <c r="L274" i="11"/>
  <c r="K274" i="11"/>
  <c r="H274" i="11"/>
  <c r="J274" i="11" s="1"/>
  <c r="F274" i="11"/>
  <c r="L273" i="11"/>
  <c r="K273" i="11"/>
  <c r="H273" i="11"/>
  <c r="J273" i="11" s="1"/>
  <c r="F273" i="11"/>
  <c r="L272" i="11"/>
  <c r="K272" i="11"/>
  <c r="H272" i="11"/>
  <c r="J272" i="11" s="1"/>
  <c r="F272" i="11"/>
  <c r="L271" i="11"/>
  <c r="K271" i="11"/>
  <c r="H271" i="11"/>
  <c r="J271" i="11" s="1"/>
  <c r="F271" i="11"/>
  <c r="L270" i="11"/>
  <c r="K270" i="11"/>
  <c r="H270" i="11"/>
  <c r="J270" i="11" s="1"/>
  <c r="F270" i="11"/>
  <c r="L269" i="11"/>
  <c r="K269" i="11"/>
  <c r="H269" i="11"/>
  <c r="J269" i="11" s="1"/>
  <c r="F269" i="11"/>
  <c r="L268" i="11"/>
  <c r="K268" i="11"/>
  <c r="H268" i="11"/>
  <c r="J268" i="11" s="1"/>
  <c r="F268" i="11"/>
  <c r="L267" i="11"/>
  <c r="K267" i="11"/>
  <c r="H267" i="11"/>
  <c r="J267" i="11" s="1"/>
  <c r="F267" i="11"/>
  <c r="L266" i="11"/>
  <c r="K266" i="11"/>
  <c r="H266" i="11"/>
  <c r="J266" i="11" s="1"/>
  <c r="F266" i="11"/>
  <c r="L265" i="11"/>
  <c r="K265" i="11"/>
  <c r="H265" i="11"/>
  <c r="J265" i="11" s="1"/>
  <c r="F265" i="11"/>
  <c r="L264" i="11"/>
  <c r="K264" i="11"/>
  <c r="H264" i="11"/>
  <c r="J264" i="11" s="1"/>
  <c r="F264" i="11"/>
  <c r="L263" i="11"/>
  <c r="K263" i="11"/>
  <c r="H263" i="11"/>
  <c r="J263" i="11" s="1"/>
  <c r="F263" i="11"/>
  <c r="L262" i="11"/>
  <c r="K262" i="11"/>
  <c r="H262" i="11"/>
  <c r="J262" i="11" s="1"/>
  <c r="F262" i="11"/>
  <c r="L261" i="11"/>
  <c r="K261" i="11"/>
  <c r="H261" i="11"/>
  <c r="J261" i="11" s="1"/>
  <c r="F261" i="11"/>
  <c r="L260" i="11"/>
  <c r="K260" i="11"/>
  <c r="H260" i="11"/>
  <c r="J260" i="11" s="1"/>
  <c r="F260" i="11"/>
  <c r="L259" i="11"/>
  <c r="K259" i="11"/>
  <c r="H259" i="11"/>
  <c r="J259" i="11" s="1"/>
  <c r="F259" i="11"/>
  <c r="L258" i="11"/>
  <c r="K258" i="11"/>
  <c r="H258" i="11"/>
  <c r="J258" i="11" s="1"/>
  <c r="F258" i="11"/>
  <c r="L257" i="11"/>
  <c r="K257" i="11"/>
  <c r="H257" i="11"/>
  <c r="J257" i="11" s="1"/>
  <c r="F257" i="11"/>
  <c r="L256" i="11"/>
  <c r="K256" i="11"/>
  <c r="H256" i="11"/>
  <c r="J256" i="11" s="1"/>
  <c r="F256" i="11"/>
  <c r="L255" i="11"/>
  <c r="K255" i="11"/>
  <c r="H255" i="11"/>
  <c r="J255" i="11" s="1"/>
  <c r="F255" i="11"/>
  <c r="L254" i="11"/>
  <c r="K254" i="11"/>
  <c r="J254" i="11"/>
  <c r="F254" i="11"/>
  <c r="L253" i="11"/>
  <c r="K253" i="11"/>
  <c r="H253" i="11"/>
  <c r="J253" i="11" s="1"/>
  <c r="F253" i="11"/>
  <c r="L252" i="11"/>
  <c r="K252" i="11"/>
  <c r="H252" i="11"/>
  <c r="J252" i="11" s="1"/>
  <c r="F252" i="11"/>
  <c r="L251" i="11"/>
  <c r="K251" i="11"/>
  <c r="H251" i="11"/>
  <c r="J251" i="11" s="1"/>
  <c r="F251" i="11"/>
  <c r="L250" i="11"/>
  <c r="K250" i="11"/>
  <c r="H250" i="11"/>
  <c r="J250" i="11" s="1"/>
  <c r="F250" i="11"/>
  <c r="L249" i="11"/>
  <c r="K249" i="11"/>
  <c r="H249" i="11"/>
  <c r="J249" i="11" s="1"/>
  <c r="F249" i="11"/>
  <c r="L248" i="11"/>
  <c r="K248" i="11"/>
  <c r="H248" i="11"/>
  <c r="J248" i="11" s="1"/>
  <c r="F248" i="11"/>
  <c r="L247" i="11"/>
  <c r="K247" i="11"/>
  <c r="H247" i="11"/>
  <c r="J247" i="11" s="1"/>
  <c r="F247" i="11"/>
  <c r="L246" i="11"/>
  <c r="K246" i="11"/>
  <c r="H246" i="11"/>
  <c r="J246" i="11" s="1"/>
  <c r="F246" i="11"/>
  <c r="L245" i="11"/>
  <c r="K245" i="11"/>
  <c r="H245" i="11"/>
  <c r="J245" i="11" s="1"/>
  <c r="F245" i="11"/>
  <c r="L244" i="11"/>
  <c r="K244" i="11"/>
  <c r="H244" i="11"/>
  <c r="J244" i="11" s="1"/>
  <c r="F244" i="11"/>
  <c r="L243" i="11"/>
  <c r="K243" i="11"/>
  <c r="H243" i="11"/>
  <c r="J243" i="11" s="1"/>
  <c r="F243" i="11"/>
  <c r="L242" i="11"/>
  <c r="K242" i="11"/>
  <c r="H242" i="11"/>
  <c r="J242" i="11" s="1"/>
  <c r="F242" i="11"/>
  <c r="L241" i="11"/>
  <c r="K241" i="11"/>
  <c r="H241" i="11"/>
  <c r="J241" i="11" s="1"/>
  <c r="F241" i="11"/>
  <c r="L240" i="11"/>
  <c r="K240" i="11"/>
  <c r="H240" i="11"/>
  <c r="J240" i="11" s="1"/>
  <c r="F240" i="11"/>
  <c r="L239" i="11"/>
  <c r="K239" i="11"/>
  <c r="H239" i="11"/>
  <c r="J239" i="11" s="1"/>
  <c r="F239" i="11"/>
  <c r="L238" i="11"/>
  <c r="K238" i="11"/>
  <c r="H238" i="11"/>
  <c r="J238" i="11" s="1"/>
  <c r="F238" i="11"/>
  <c r="L237" i="11"/>
  <c r="K237" i="11"/>
  <c r="H237" i="11"/>
  <c r="J237" i="11" s="1"/>
  <c r="F237" i="11"/>
  <c r="L236" i="11"/>
  <c r="K236" i="11"/>
  <c r="H236" i="11"/>
  <c r="J236" i="11" s="1"/>
  <c r="F236" i="11"/>
  <c r="L235" i="11"/>
  <c r="K235" i="11"/>
  <c r="H235" i="11"/>
  <c r="J235" i="11" s="1"/>
  <c r="F235" i="11"/>
  <c r="L234" i="11"/>
  <c r="K234" i="11"/>
  <c r="H234" i="11"/>
  <c r="J234" i="11" s="1"/>
  <c r="F234" i="11"/>
  <c r="L233" i="11"/>
  <c r="K233" i="11"/>
  <c r="H233" i="11"/>
  <c r="J233" i="11" s="1"/>
  <c r="F233" i="11"/>
  <c r="L232" i="11"/>
  <c r="K232" i="11"/>
  <c r="H232" i="11"/>
  <c r="J232" i="11" s="1"/>
  <c r="F232" i="11"/>
  <c r="L231" i="11"/>
  <c r="K231" i="11"/>
  <c r="H231" i="11"/>
  <c r="J231" i="11" s="1"/>
  <c r="F231" i="11"/>
  <c r="L230" i="11"/>
  <c r="K230" i="11"/>
  <c r="H230" i="11"/>
  <c r="J230" i="11" s="1"/>
  <c r="F230" i="11"/>
  <c r="L229" i="11"/>
  <c r="K229" i="11"/>
  <c r="H229" i="11"/>
  <c r="J229" i="11" s="1"/>
  <c r="F229" i="11"/>
  <c r="L228" i="11"/>
  <c r="K228" i="11"/>
  <c r="H228" i="11"/>
  <c r="J228" i="11" s="1"/>
  <c r="F228" i="11"/>
  <c r="L227" i="11"/>
  <c r="K227" i="11"/>
  <c r="H227" i="11"/>
  <c r="J227" i="11" s="1"/>
  <c r="F227" i="11"/>
  <c r="L226" i="11"/>
  <c r="K226" i="11"/>
  <c r="H226" i="11"/>
  <c r="J226" i="11" s="1"/>
  <c r="F226" i="11"/>
  <c r="L225" i="11"/>
  <c r="K225" i="11"/>
  <c r="H225" i="11"/>
  <c r="J225" i="11" s="1"/>
  <c r="F225" i="11"/>
  <c r="L224" i="11"/>
  <c r="K224" i="11"/>
  <c r="H224" i="11"/>
  <c r="J224" i="11" s="1"/>
  <c r="F224" i="11"/>
  <c r="H223" i="11"/>
  <c r="J223" i="11" s="1"/>
  <c r="F223" i="11"/>
  <c r="L222" i="11"/>
  <c r="K222" i="11"/>
  <c r="H222" i="11"/>
  <c r="J222" i="11" s="1"/>
  <c r="F222" i="11"/>
  <c r="L221" i="11"/>
  <c r="K221" i="11"/>
  <c r="H221" i="11"/>
  <c r="J221" i="11" s="1"/>
  <c r="F221" i="11"/>
  <c r="L220" i="11"/>
  <c r="K220" i="11"/>
  <c r="H220" i="11"/>
  <c r="J220" i="11" s="1"/>
  <c r="F220" i="11"/>
  <c r="L219" i="11"/>
  <c r="K219" i="11"/>
  <c r="H219" i="11"/>
  <c r="J219" i="11" s="1"/>
  <c r="F219" i="11"/>
  <c r="L218" i="11"/>
  <c r="K218" i="11"/>
  <c r="H218" i="11"/>
  <c r="J218" i="11" s="1"/>
  <c r="F218" i="11"/>
  <c r="L217" i="11"/>
  <c r="K217" i="11"/>
  <c r="H217" i="11"/>
  <c r="J217" i="11" s="1"/>
  <c r="F217" i="11"/>
  <c r="L216" i="11"/>
  <c r="K216" i="11"/>
  <c r="H216" i="11"/>
  <c r="J216" i="11" s="1"/>
  <c r="F216" i="11"/>
  <c r="L215" i="11"/>
  <c r="K215" i="11"/>
  <c r="H215" i="11"/>
  <c r="J215" i="11" s="1"/>
  <c r="F215" i="11"/>
  <c r="L214" i="11"/>
  <c r="K214" i="11"/>
  <c r="H214" i="11"/>
  <c r="J214" i="11" s="1"/>
  <c r="F214" i="11"/>
  <c r="L213" i="11"/>
  <c r="K213" i="11"/>
  <c r="H213" i="11"/>
  <c r="J213" i="11" s="1"/>
  <c r="F213" i="11"/>
  <c r="L212" i="11"/>
  <c r="K212" i="11"/>
  <c r="H212" i="11"/>
  <c r="J212" i="11" s="1"/>
  <c r="F212" i="11"/>
  <c r="L211" i="11"/>
  <c r="K211" i="11"/>
  <c r="H211" i="11"/>
  <c r="J211" i="11" s="1"/>
  <c r="F211" i="11"/>
  <c r="L210" i="11"/>
  <c r="K210" i="11"/>
  <c r="H210" i="11"/>
  <c r="J210" i="11" s="1"/>
  <c r="F210" i="11"/>
  <c r="L209" i="11"/>
  <c r="K209" i="11"/>
  <c r="H209" i="11"/>
  <c r="J209" i="11" s="1"/>
  <c r="F209" i="11"/>
  <c r="L208" i="11"/>
  <c r="K208" i="11"/>
  <c r="H208" i="11"/>
  <c r="J208" i="11" s="1"/>
  <c r="F208" i="11"/>
  <c r="L207" i="11"/>
  <c r="K207" i="11"/>
  <c r="H207" i="11"/>
  <c r="J207" i="11" s="1"/>
  <c r="F207" i="11"/>
  <c r="L206" i="11"/>
  <c r="K206" i="11"/>
  <c r="H206" i="11"/>
  <c r="J206" i="11" s="1"/>
  <c r="F206" i="11"/>
  <c r="L205" i="11"/>
  <c r="K205" i="11"/>
  <c r="H205" i="11"/>
  <c r="J205" i="11" s="1"/>
  <c r="F205" i="11"/>
  <c r="L204" i="11"/>
  <c r="K204" i="11"/>
  <c r="H204" i="11"/>
  <c r="J204" i="11" s="1"/>
  <c r="F204" i="11"/>
  <c r="L203" i="11"/>
  <c r="K203" i="11"/>
  <c r="H203" i="11"/>
  <c r="J203" i="11" s="1"/>
  <c r="F203" i="11"/>
  <c r="L202" i="11"/>
  <c r="K202" i="11"/>
  <c r="H202" i="11"/>
  <c r="J202" i="11" s="1"/>
  <c r="F202" i="11"/>
  <c r="L201" i="11"/>
  <c r="K201" i="11"/>
  <c r="H201" i="11"/>
  <c r="J201" i="11" s="1"/>
  <c r="F201" i="11"/>
  <c r="L200" i="11"/>
  <c r="K200" i="11"/>
  <c r="H200" i="11"/>
  <c r="J200" i="11" s="1"/>
  <c r="F200" i="11"/>
  <c r="K167" i="11"/>
  <c r="H167" i="11"/>
  <c r="J167" i="11" s="1"/>
  <c r="F167" i="11"/>
  <c r="K164" i="11"/>
  <c r="H164" i="11"/>
  <c r="J164" i="11" s="1"/>
  <c r="F164" i="11"/>
  <c r="K159" i="11"/>
  <c r="H159" i="11"/>
  <c r="J159" i="11" s="1"/>
  <c r="F159" i="11"/>
  <c r="K158" i="11"/>
  <c r="H158" i="11"/>
  <c r="J158" i="11" s="1"/>
  <c r="F158" i="11"/>
  <c r="K157" i="11"/>
  <c r="H157" i="11"/>
  <c r="J157" i="11" s="1"/>
  <c r="F157" i="11"/>
  <c r="K156" i="11"/>
  <c r="H156" i="11"/>
  <c r="J156" i="11" s="1"/>
  <c r="F156" i="11"/>
  <c r="K144" i="11"/>
  <c r="H144" i="11"/>
  <c r="J144" i="11" s="1"/>
  <c r="F144" i="11"/>
  <c r="K143" i="11"/>
  <c r="H143" i="11"/>
  <c r="J143" i="11" s="1"/>
  <c r="F143" i="11"/>
  <c r="K142" i="11"/>
  <c r="H142" i="11"/>
  <c r="J142" i="11" s="1"/>
  <c r="F142" i="11"/>
  <c r="K141" i="11"/>
  <c r="H141" i="11"/>
  <c r="J141" i="11" s="1"/>
  <c r="F141" i="11"/>
  <c r="K140" i="11"/>
  <c r="H140" i="11"/>
  <c r="J140" i="11" s="1"/>
  <c r="F140" i="11"/>
  <c r="K139" i="11"/>
  <c r="H139" i="11"/>
  <c r="J139" i="11" s="1"/>
  <c r="F139" i="11"/>
  <c r="K86" i="11"/>
  <c r="H86" i="11"/>
  <c r="J86" i="11" s="1"/>
  <c r="F86" i="11"/>
  <c r="K85" i="11"/>
  <c r="H85" i="11"/>
  <c r="J85" i="11" s="1"/>
  <c r="F85" i="11"/>
  <c r="K84" i="11"/>
  <c r="H84" i="11"/>
  <c r="J84" i="11" s="1"/>
  <c r="F84" i="11"/>
  <c r="K83" i="11"/>
  <c r="H83" i="11"/>
  <c r="J83" i="11" s="1"/>
  <c r="F83" i="11"/>
  <c r="K82" i="11"/>
  <c r="H82" i="11"/>
  <c r="J82" i="11" s="1"/>
  <c r="F82" i="11"/>
  <c r="K81" i="11"/>
  <c r="H81" i="11"/>
  <c r="J81" i="11" s="1"/>
  <c r="F81" i="11"/>
  <c r="L14" i="11"/>
  <c r="H14" i="11"/>
  <c r="J14" i="11" s="1"/>
  <c r="L13" i="11"/>
  <c r="H13" i="11"/>
  <c r="J13" i="11" s="1"/>
  <c r="L12" i="11"/>
  <c r="H12" i="11"/>
  <c r="J12" i="11" s="1"/>
  <c r="L11" i="11"/>
  <c r="H11" i="11"/>
  <c r="J11" i="11" s="1"/>
  <c r="L10" i="11"/>
  <c r="H10" i="11"/>
  <c r="J10" i="11" s="1"/>
  <c r="L9" i="11"/>
  <c r="H9" i="11"/>
  <c r="J9" i="11" s="1"/>
  <c r="L8" i="11"/>
  <c r="H8" i="11"/>
  <c r="J8" i="11" s="1"/>
  <c r="L7" i="11"/>
  <c r="H7" i="11"/>
  <c r="J7" i="11" s="1"/>
  <c r="L6" i="11"/>
  <c r="H6" i="11"/>
  <c r="J6" i="11" s="1"/>
  <c r="L5" i="11"/>
  <c r="H5" i="11"/>
  <c r="J5" i="11" s="1"/>
  <c r="L4" i="11"/>
  <c r="H4" i="11"/>
  <c r="J4" i="11" s="1"/>
  <c r="L3" i="11"/>
  <c r="H3" i="11"/>
  <c r="J3" i="11" s="1"/>
  <c r="L2" i="11"/>
  <c r="H2" i="11"/>
  <c r="J2" i="11" s="1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</calcChain>
</file>

<file path=xl/sharedStrings.xml><?xml version="1.0" encoding="utf-8"?>
<sst xmlns="http://schemas.openxmlformats.org/spreadsheetml/2006/main" count="233" uniqueCount="43">
  <si>
    <t>NOMBRE</t>
  </si>
  <si>
    <t>FECHA</t>
  </si>
  <si>
    <t>CANTIDAD</t>
  </si>
  <si>
    <t>CODIGO</t>
  </si>
  <si>
    <t>COSTO</t>
  </si>
  <si>
    <t>CÓDIGO</t>
  </si>
  <si>
    <t>TIPO DE EVENTO</t>
  </si>
  <si>
    <t>No FACT</t>
  </si>
  <si>
    <t>CODIGO PRODUCTO</t>
  </si>
  <si>
    <t>VAL UNIT</t>
  </si>
  <si>
    <t>DESCUENTO</t>
  </si>
  <si>
    <t>TOTAL</t>
  </si>
  <si>
    <t xml:space="preserve">INVENT ACTUAL </t>
  </si>
  <si>
    <t>VENTA</t>
  </si>
  <si>
    <t>COMPRA</t>
  </si>
  <si>
    <t>enviaron 4 rhino a kathy quedando 8 a la fecha de inventario 17 de septiembre</t>
  </si>
  <si>
    <t xml:space="preserve">enviamos 3 retardex a kathy quedando </t>
  </si>
  <si>
    <t>FALTA UN RETARDEX DE 15 GRAMOS A FECHA 17 DE SEPTIEMBRE</t>
  </si>
  <si>
    <t>se obsequio uno por compra de juguete vibrador quedando 2 en el inventario ya que se enviaron a kathy dos   y se obsequio uno para la fecha 17 de septiembre 2022</t>
  </si>
  <si>
    <t>color para obsequios</t>
  </si>
  <si>
    <t xml:space="preserve">color para duplicados </t>
  </si>
  <si>
    <t xml:space="preserve">se envia a kathy 3   quedando para el 17 de septiembre en la tienda 3  de 5 gramos anal </t>
  </si>
  <si>
    <t>se enviaron dos anillos vibradores a kathy  qudando 4 en el local para el 17 de septiembre</t>
  </si>
  <si>
    <t xml:space="preserve">obsequio </t>
  </si>
  <si>
    <t>se  enviaron 2 a katherine  quedando 6 en el local para fecha 17 septiembre 2022</t>
  </si>
  <si>
    <t>envio a katys</t>
  </si>
  <si>
    <t>productos enviados a katys</t>
  </si>
  <si>
    <t>1 de obsequio</t>
  </si>
  <si>
    <t>COSTO PRODUCTO</t>
  </si>
  <si>
    <t>CANT A LA FECHA</t>
  </si>
  <si>
    <t>CANT ACTUAL</t>
  </si>
  <si>
    <t>Columna1</t>
  </si>
  <si>
    <t>PRECIO SUG  A VENTA</t>
  </si>
  <si>
    <t>OBSERVACIONES</t>
  </si>
  <si>
    <t>Columna2</t>
  </si>
  <si>
    <t>NOMBRE PRODUCTO</t>
  </si>
  <si>
    <t>TI001</t>
  </si>
  <si>
    <t>CAMISETA ROSADA</t>
  </si>
  <si>
    <t>FACT0051</t>
  </si>
  <si>
    <t>FACT0052</t>
  </si>
  <si>
    <t>TI002</t>
  </si>
  <si>
    <t>PANTALON AZUL</t>
  </si>
  <si>
    <t>FACT1001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</si>
</sst>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d\ mmmm"/>
    <numFmt numFmtId="166" formatCode="[$$-409]#,##0"/>
  </numFmts>
  <fonts count="72">
    <font>
      <sz val="10"/>
      <color rgb="FF000000"/>
      <name val="Verdana"/>
      <scheme val="minor"/>
    </font>
    <font>
      <sz val="11"/>
      <color rgb="FF000000"/>
      <name val="Calibri"/>
    </font>
    <font>
      <sz val="10"/>
      <color theme="1"/>
      <name val="Verdana"/>
      <scheme val="minor"/>
    </font>
    <font>
      <b/>
      <sz val="10"/>
      <color theme="1"/>
      <name val="Verdana"/>
      <scheme val="minor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sz val="10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Inconsolata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theme="1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sz val="11"/>
      <color theme="1"/>
      <name val="Inconsolata"/>
    </font>
    <font>
      <sz val="11"/>
      <color rgb="FFFF0000"/>
      <name val="Inconsolata"/>
    </font>
    <font>
      <u/>
      <sz val="10"/>
      <color rgb="FF000000"/>
      <name val="Arial"/>
    </font>
    <font>
      <sz val="14"/>
      <color theme="0"/>
      <name val="Agency FB"/>
      <family val="2"/>
    </font>
    <font>
      <u/>
      <sz val="14"/>
      <color theme="0"/>
      <name val="Agency FB"/>
      <family val="2"/>
    </font>
    <font>
      <b/>
      <u/>
      <sz val="10"/>
      <color theme="0"/>
      <name val="Arial"/>
      <family val="2"/>
    </font>
    <font>
      <u/>
      <sz val="10"/>
      <color theme="1"/>
      <name val="Arial"/>
      <family val="2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u/>
      <sz val="10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B7E1CD"/>
        <bgColor rgb="FFB7E1CD"/>
      </patternFill>
    </fill>
    <fill>
      <patternFill patternType="solid">
        <fgColor theme="9"/>
        <bgColor theme="9"/>
      </patternFill>
    </fill>
    <fill>
      <patternFill patternType="solid">
        <fgColor rgb="FF9FC5E8"/>
        <bgColor rgb="FF9FC5E8"/>
      </patternFill>
    </fill>
    <fill>
      <patternFill patternType="solid">
        <fgColor theme="7"/>
        <bgColor theme="7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6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2" fillId="3" borderId="0" xfId="0" applyFont="1" applyFill="1"/>
    <xf numFmtId="4" fontId="2" fillId="7" borderId="0" xfId="0" applyNumberFormat="1" applyFont="1" applyFill="1"/>
    <xf numFmtId="0" fontId="2" fillId="7" borderId="0" xfId="0" applyFont="1" applyFill="1"/>
    <xf numFmtId="4" fontId="2" fillId="3" borderId="0" xfId="0" applyNumberFormat="1" applyFont="1" applyFill="1"/>
    <xf numFmtId="3" fontId="34" fillId="9" borderId="0" xfId="0" applyNumberFormat="1" applyFont="1" applyFill="1" applyAlignment="1">
      <alignment horizontal="center"/>
    </xf>
    <xf numFmtId="0" fontId="32" fillId="0" borderId="0" xfId="0" applyFont="1"/>
    <xf numFmtId="3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5" borderId="0" xfId="0" applyFont="1" applyFill="1"/>
    <xf numFmtId="0" fontId="2" fillId="8" borderId="0" xfId="0" applyFont="1" applyFill="1"/>
    <xf numFmtId="0" fontId="2" fillId="6" borderId="0" xfId="0" applyFont="1" applyFill="1"/>
    <xf numFmtId="0" fontId="41" fillId="3" borderId="0" xfId="0" applyFont="1" applyFill="1"/>
    <xf numFmtId="0" fontId="42" fillId="3" borderId="0" xfId="0" applyFont="1" applyFill="1"/>
    <xf numFmtId="3" fontId="43" fillId="3" borderId="0" xfId="0" applyNumberFormat="1" applyFont="1" applyFill="1"/>
    <xf numFmtId="0" fontId="45" fillId="7" borderId="0" xfId="0" applyFont="1" applyFill="1"/>
    <xf numFmtId="0" fontId="46" fillId="7" borderId="0" xfId="0" applyFont="1" applyFill="1"/>
    <xf numFmtId="164" fontId="47" fillId="7" borderId="0" xfId="0" applyNumberFormat="1" applyFont="1" applyFill="1"/>
    <xf numFmtId="164" fontId="48" fillId="3" borderId="0" xfId="0" applyNumberFormat="1" applyFont="1" applyFill="1"/>
    <xf numFmtId="0" fontId="49" fillId="10" borderId="0" xfId="0" applyFont="1" applyFill="1"/>
    <xf numFmtId="0" fontId="50" fillId="10" borderId="0" xfId="0" applyFont="1" applyFill="1"/>
    <xf numFmtId="164" fontId="51" fillId="10" borderId="0" xfId="0" applyNumberFormat="1" applyFont="1" applyFill="1"/>
    <xf numFmtId="0" fontId="2" fillId="10" borderId="0" xfId="0" applyFont="1" applyFill="1"/>
    <xf numFmtId="4" fontId="2" fillId="10" borderId="0" xfId="0" applyNumberFormat="1" applyFont="1" applyFill="1"/>
    <xf numFmtId="3" fontId="43" fillId="10" borderId="0" xfId="0" applyNumberFormat="1" applyFont="1" applyFill="1"/>
    <xf numFmtId="0" fontId="53" fillId="2" borderId="0" xfId="0" applyFont="1" applyFill="1"/>
    <xf numFmtId="0" fontId="54" fillId="2" borderId="0" xfId="0" applyFont="1" applyFill="1"/>
    <xf numFmtId="164" fontId="55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3" fontId="43" fillId="2" borderId="0" xfId="0" applyNumberFormat="1" applyFont="1" applyFill="1"/>
    <xf numFmtId="0" fontId="43" fillId="3" borderId="0" xfId="0" applyFont="1" applyFill="1"/>
    <xf numFmtId="0" fontId="57" fillId="2" borderId="0" xfId="0" applyFont="1" applyFill="1"/>
    <xf numFmtId="0" fontId="58" fillId="2" borderId="0" xfId="0" applyFont="1" applyFill="1"/>
    <xf numFmtId="164" fontId="59" fillId="2" borderId="0" xfId="0" applyNumberFormat="1" applyFont="1" applyFill="1"/>
    <xf numFmtId="3" fontId="60" fillId="2" borderId="0" xfId="0" applyNumberFormat="1" applyFont="1" applyFill="1"/>
    <xf numFmtId="164" fontId="2" fillId="7" borderId="0" xfId="0" applyNumberFormat="1" applyFont="1" applyFill="1"/>
    <xf numFmtId="164" fontId="2" fillId="3" borderId="0" xfId="0" applyNumberFormat="1" applyFont="1" applyFill="1"/>
    <xf numFmtId="0" fontId="2" fillId="11" borderId="0" xfId="0" applyFont="1" applyFill="1"/>
    <xf numFmtId="0" fontId="2" fillId="4" borderId="0" xfId="0" applyFont="1" applyFill="1"/>
    <xf numFmtId="164" fontId="2" fillId="4" borderId="0" xfId="0" applyNumberFormat="1" applyFont="1" applyFill="1"/>
    <xf numFmtId="0" fontId="62" fillId="4" borderId="0" xfId="0" applyFont="1" applyFill="1"/>
    <xf numFmtId="3" fontId="43" fillId="4" borderId="0" xfId="0" applyNumberFormat="1" applyFont="1" applyFill="1"/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3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3" fontId="18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3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3" fontId="2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3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4" fontId="64" fillId="12" borderId="0" xfId="0" applyNumberFormat="1" applyFont="1" applyFill="1" applyAlignment="1">
      <alignment horizontal="center"/>
    </xf>
    <xf numFmtId="0" fontId="63" fillId="12" borderId="0" xfId="0" applyFont="1" applyFill="1" applyAlignment="1">
      <alignment horizontal="center"/>
    </xf>
    <xf numFmtId="0" fontId="64" fillId="12" borderId="0" xfId="0" applyFont="1" applyFill="1" applyAlignment="1">
      <alignment horizontal="left"/>
    </xf>
    <xf numFmtId="3" fontId="64" fillId="12" borderId="0" xfId="0" applyNumberFormat="1" applyFont="1" applyFill="1" applyAlignment="1">
      <alignment horizontal="center"/>
    </xf>
    <xf numFmtId="0" fontId="64" fillId="12" borderId="0" xfId="0" applyFont="1" applyFill="1" applyAlignment="1">
      <alignment horizontal="center"/>
    </xf>
    <xf numFmtId="165" fontId="64" fillId="12" borderId="0" xfId="0" applyNumberFormat="1" applyFont="1" applyFill="1" applyAlignment="1">
      <alignment horizontal="center"/>
    </xf>
    <xf numFmtId="0" fontId="63" fillId="12" borderId="0" xfId="0" applyFont="1" applyFill="1"/>
    <xf numFmtId="0" fontId="40" fillId="0" borderId="0" xfId="0" applyFont="1" applyAlignment="1">
      <alignment horizontal="right"/>
    </xf>
    <xf numFmtId="0" fontId="41" fillId="0" borderId="0" xfId="0" applyFont="1"/>
    <xf numFmtId="0" fontId="42" fillId="0" borderId="0" xfId="0" applyFont="1"/>
    <xf numFmtId="3" fontId="43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/>
    <xf numFmtId="0" fontId="46" fillId="0" borderId="0" xfId="0" applyFont="1"/>
    <xf numFmtId="164" fontId="47" fillId="0" borderId="0" xfId="0" applyNumberFormat="1" applyFont="1"/>
    <xf numFmtId="164" fontId="48" fillId="0" borderId="0" xfId="0" applyNumberFormat="1" applyFont="1"/>
    <xf numFmtId="0" fontId="52" fillId="0" borderId="0" xfId="0" applyFont="1"/>
    <xf numFmtId="0" fontId="56" fillId="0" borderId="0" xfId="0" applyFont="1"/>
    <xf numFmtId="0" fontId="43" fillId="0" borderId="0" xfId="0" applyFont="1"/>
    <xf numFmtId="0" fontId="2" fillId="0" borderId="0" xfId="0" applyFont="1" applyAlignment="1">
      <alignment vertical="center"/>
    </xf>
    <xf numFmtId="0" fontId="69" fillId="0" borderId="0" xfId="0" applyFont="1" applyAlignment="1">
      <alignment horizontal="left"/>
    </xf>
    <xf numFmtId="0" fontId="66" fillId="3" borderId="0" xfId="0" applyFont="1" applyFill="1" applyAlignment="1">
      <alignment horizontal="center"/>
    </xf>
    <xf numFmtId="164" fontId="66" fillId="3" borderId="0" xfId="0" applyNumberFormat="1" applyFont="1" applyFill="1" applyAlignment="1">
      <alignment horizontal="center"/>
    </xf>
    <xf numFmtId="0" fontId="67" fillId="3" borderId="0" xfId="0" applyFont="1" applyFill="1" applyAlignment="1">
      <alignment horizontal="center"/>
    </xf>
    <xf numFmtId="166" fontId="67" fillId="3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10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2" fillId="7" borderId="0" xfId="0" applyNumberFormat="1" applyFont="1" applyFill="1" applyAlignment="1">
      <alignment horizontal="center"/>
    </xf>
    <xf numFmtId="166" fontId="43" fillId="3" borderId="0" xfId="0" applyNumberFormat="1" applyFont="1" applyFill="1" applyAlignment="1">
      <alignment horizontal="center"/>
    </xf>
    <xf numFmtId="166" fontId="61" fillId="3" borderId="0" xfId="0" applyNumberFormat="1" applyFont="1" applyFill="1" applyAlignment="1">
      <alignment horizontal="center"/>
    </xf>
    <xf numFmtId="166" fontId="61" fillId="4" borderId="0" xfId="0" applyNumberFormat="1" applyFont="1" applyFill="1" applyAlignment="1">
      <alignment horizontal="center"/>
    </xf>
    <xf numFmtId="166" fontId="60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70" fillId="0" borderId="0" xfId="0" applyFont="1" applyAlignment="1">
      <alignment horizontal="center"/>
    </xf>
    <xf numFmtId="0" fontId="65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166" fontId="6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67" fillId="3" borderId="0" xfId="0" applyNumberFormat="1" applyFont="1" applyFill="1" applyAlignment="1">
      <alignment horizontal="center"/>
    </xf>
    <xf numFmtId="166" fontId="43" fillId="0" borderId="0" xfId="0" applyNumberFormat="1" applyFont="1"/>
    <xf numFmtId="166" fontId="43" fillId="10" borderId="0" xfId="0" applyNumberFormat="1" applyFont="1" applyFill="1"/>
    <xf numFmtId="166" fontId="43" fillId="2" borderId="0" xfId="0" applyNumberFormat="1" applyFont="1" applyFill="1"/>
    <xf numFmtId="166" fontId="60" fillId="2" borderId="0" xfId="0" applyNumberFormat="1" applyFont="1" applyFill="1"/>
    <xf numFmtId="166" fontId="43" fillId="3" borderId="0" xfId="0" applyNumberFormat="1" applyFont="1" applyFill="1"/>
    <xf numFmtId="166" fontId="0" fillId="0" borderId="0" xfId="0" applyNumberFormat="1"/>
    <xf numFmtId="3" fontId="70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3" fontId="60" fillId="13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/>
    <xf numFmtId="0" fontId="2" fillId="0" borderId="0" xfId="0" applyFont="1"/>
    <xf numFmtId="0" fontId="2" fillId="7" borderId="0" xfId="0" applyFont="1" applyFill="1"/>
    <xf numFmtId="0" fontId="3" fillId="0" borderId="0" xfId="0" applyFont="1" applyAlignment="1">
      <alignment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numFmt numFmtId="166" formatCode="[$$-409]#,##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nconsolata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numFmt numFmtId="3" formatCode="#,##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nconsolata"/>
        <scheme val="none"/>
      </font>
      <numFmt numFmtId="166" formatCode="[$$-409]#,##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scheme val="none"/>
      </font>
      <numFmt numFmtId="164" formatCode="d/m/yyyy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A2F40"/>
        <name val="Verdana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4"/>
        <color theme="0"/>
        <name val="Agency FB"/>
        <family val="2"/>
        <scheme val="none"/>
      </font>
      <fill>
        <patternFill patternType="solid">
          <fgColor indexed="64"/>
          <bgColor theme="1"/>
        </patternFill>
      </fill>
    </dxf>
    <dxf>
      <fill>
        <patternFill patternType="solid">
          <fgColor rgb="FFB7E1CD"/>
          <bgColor rgb="FFB7E1CD"/>
        </patternFill>
      </fill>
    </dxf>
    <dxf>
      <font>
        <color theme="1" tint="0.749961851863155"/>
      </font>
    </dxf>
    <dxf>
      <font>
        <color theme="1" tint="0.749961851863155"/>
      </font>
    </dxf>
    <dxf>
      <font>
        <color theme="4" tint="0.39994506668294322"/>
      </font>
    </dxf>
  </dxfs>
  <tableStyles count="3" defaultTableStyle="Estilo de tabla 3" defaultPivotStyle="PivotStyleLight16">
    <tableStyle name="Estilo de tabla 1" pivot="0" count="1" xr9:uid="{BCA7DFE7-7EE0-457D-A081-5102DC50C4D9}">
      <tableStyleElement type="firstColumnStripe" dxfId="27"/>
    </tableStyle>
    <tableStyle name="Estilo de tabla 2" pivot="0" count="1" xr9:uid="{4BE5763A-F63E-4E2C-9DD8-FC51E7B7351E}">
      <tableStyleElement type="secondRowStripe" dxfId="26"/>
    </tableStyle>
    <tableStyle name="Estilo de tabla 3" pivot="0" count="1" xr9:uid="{F884AB6B-0CA5-4996-AF28-CB81CC8F1FD2}"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45A380-80E4-44FF-9055-4BF6CE232FAA}" name="INVENTARIO" displayName="INVENTARIO" ref="A1:G19" totalsRowShown="0" headerRowDxfId="23" dataDxfId="22">
  <autoFilter ref="A1:G19" xr:uid="{A545A380-80E4-44FF-9055-4BF6CE232FAA}"/>
  <tableColumns count="7">
    <tableColumn id="1" xr3:uid="{770DAB0C-857E-4F10-A459-F5200AA0FD30}" name="CODIGO"/>
    <tableColumn id="2" xr3:uid="{8963540E-CE3A-4504-85A8-5427E72A7A6F}" name="NOMBRE" dataDxfId="21"/>
    <tableColumn id="3" xr3:uid="{205C25B6-590A-41A1-9B13-03BD4D2C9B76}" name="CANT A LA FECHA" dataDxfId="20"/>
    <tableColumn id="4" xr3:uid="{04231923-DB8B-4A6F-ADC2-E38BD9F9A56A}" name="CANT ACTUAL" dataDxfId="19">
      <calculatedColumnFormula>1+1</calculatedColumnFormula>
    </tableColumn>
    <tableColumn id="5" xr3:uid="{9BA09889-026E-465D-91CB-D878729DE33C}" name="COSTO" dataDxfId="18"/>
    <tableColumn id="6" xr3:uid="{F58FC452-1CC0-4A28-92A4-363A71A1F424}" name="PRECIO SUG  A VENTA" dataDxfId="17"/>
    <tableColumn id="7" xr3:uid="{BD6DB304-643D-43A2-B3AB-FFA5A2C5B1FF}" name="OBSERVACIONES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9F6D10-B597-4EC1-8BC0-B05A8796FFED}" name="VENTAS4" displayName="VENTAS4" ref="A1:N14" totalsRowShown="0" headerRowDxfId="15" dataDxfId="14">
  <autoFilter ref="A1:N14" xr:uid="{517FF211-D8BF-48CD-8964-1AF46DDBF873}"/>
  <tableColumns count="14">
    <tableColumn id="1" xr3:uid="{F3BEC41A-8705-4B21-B9EE-0C8D120E4CE6}" name="CÓDIGO" dataDxfId="13"/>
    <tableColumn id="2" xr3:uid="{58F8BA2F-2BFB-446D-BA45-84C37755A43B}" name="TIPO DE EVENTO" dataDxfId="12"/>
    <tableColumn id="3" xr3:uid="{114F3FDB-9B27-40CB-A8DA-A15164A42161}" name="No FACT" dataDxfId="11"/>
    <tableColumn id="4" xr3:uid="{374A1CDE-F015-4FD8-B168-E95040E612BE}" name="FECHA" dataDxfId="10"/>
    <tableColumn id="5" xr3:uid="{B920C2F5-1593-42FB-BBCB-07B5810324E4}" name="CODIGO PRODUCTO" dataDxfId="9"/>
    <tableColumn id="6" xr3:uid="{548FB4F9-D6A0-45FA-BD93-5042BBFFF365}" name="NOMBRE PRODUCTO" dataDxfId="8">
      <calculatedColumnFormula>VLOOKUP(E2,INVENTARIO[],2,TRUE())</calculatedColumnFormula>
    </tableColumn>
    <tableColumn id="7" xr3:uid="{6D6819AE-23A3-4CE2-9B78-511EB86333C8}" name="CANTIDAD" dataDxfId="7"/>
    <tableColumn id="8" xr3:uid="{213CD5BD-6D2B-42F9-BB98-855C70B009CA}" name="VAL UNIT" dataDxfId="6">
      <calculatedColumnFormula>IF(INVENTARIO[[#This Row],[COSTO]]="",0,VLOOKUP(E2,TBL_INVENTARIO,6,FALSE()))</calculatedColumnFormula>
    </tableColumn>
    <tableColumn id="9" xr3:uid="{1355DFDD-F294-4412-B886-F70DB8F31380}" name="DESCUENTO" dataDxfId="5"/>
    <tableColumn id="10" xr3:uid="{07687F0E-9937-4E48-8B0B-9588F0F39684}" name="TOTAL" dataDxfId="4">
      <calculatedColumnFormula>IF(((H2*G2)*-1)-VENTAS4[[#This Row],[DESCUENTO]]&lt;&gt;0, ((H2*G2)*-1)-I2,0)</calculatedColumnFormula>
    </tableColumn>
    <tableColumn id="11" xr3:uid="{03C67999-C9FC-4FC7-8C63-5A86CD496073}" name="INVENT ACTUAL " dataDxfId="3">
      <calculatedColumnFormula>IF(INVENTARIO[[#This Row],[CANT ACTUAL]]=0,0,VLOOKUP(E2,TBL_INVENTARIO,4,FALSE()))</calculatedColumnFormula>
    </tableColumn>
    <tableColumn id="12" xr3:uid="{636C36A2-6CDA-4DEF-969B-B37B61672D83}" name="COSTO PRODUCTO" dataDxfId="2">
      <calculatedColumnFormula>IF(INVENTARIO[[#This Row],[COSTO]]="",0,VLOOKUP(VENTAS4[[#This Row],[CODIGO PRODUCTO]],INVENTARIO[],5,0))</calculatedColumnFormula>
    </tableColumn>
    <tableColumn id="13" xr3:uid="{18D3A396-37C9-4F0C-9450-1C90B1C1532C}" name="Columna1" dataDxfId="1"/>
    <tableColumn id="14" xr3:uid="{A640DE94-D510-4986-9B34-E5F39CA9DAB8}" name="Columna2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1A2F40"/>
      </a:dk1>
      <a:lt1>
        <a:srgbClr val="FFFFFF"/>
      </a:lt1>
      <a:dk2>
        <a:srgbClr val="1A2F40"/>
      </a:dk2>
      <a:lt2>
        <a:srgbClr val="FFFFFF"/>
      </a:lt2>
      <a:accent1>
        <a:srgbClr val="C93232"/>
      </a:accent1>
      <a:accent2>
        <a:srgbClr val="E27228"/>
      </a:accent2>
      <a:accent3>
        <a:srgbClr val="0D398C"/>
      </a:accent3>
      <a:accent4>
        <a:srgbClr val="FC4479"/>
      </a:accent4>
      <a:accent5>
        <a:srgbClr val="DCDC12"/>
      </a:accent5>
      <a:accent6>
        <a:srgbClr val="1F95D1"/>
      </a:accent6>
      <a:hlink>
        <a:srgbClr val="1F95D1"/>
      </a:hlink>
      <a:folHlink>
        <a:srgbClr val="1F95D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872"/>
  <sheetViews>
    <sheetView tabSelected="1" workbookViewId="0">
      <pane ySplit="1" topLeftCell="A6" activePane="bottomLeft" state="frozen"/>
      <selection pane="bottomLeft" activeCell="D11" sqref="D11"/>
    </sheetView>
  </sheetViews>
  <sheetFormatPr baseColWidth="10" defaultColWidth="17.125" defaultRowHeight="15.75" customHeight="1"/>
  <cols>
    <col min="6" max="6" width="23.375" customWidth="1"/>
  </cols>
  <sheetData>
    <row r="1" spans="1:24" s="90" customFormat="1" ht="24.75" customHeight="1">
      <c r="A1" s="85" t="s">
        <v>3</v>
      </c>
      <c r="B1" s="86" t="s">
        <v>0</v>
      </c>
      <c r="C1" s="87" t="s">
        <v>29</v>
      </c>
      <c r="D1" s="84" t="s">
        <v>30</v>
      </c>
      <c r="E1" s="84" t="s">
        <v>4</v>
      </c>
      <c r="F1" s="87" t="s">
        <v>32</v>
      </c>
      <c r="G1" s="88" t="s">
        <v>33</v>
      </c>
      <c r="H1" s="88"/>
      <c r="I1" s="88"/>
      <c r="J1" s="88"/>
      <c r="K1" s="88"/>
      <c r="L1" s="89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15.75" customHeight="1">
      <c r="A2" s="118" t="s">
        <v>36</v>
      </c>
      <c r="B2" s="104" t="s">
        <v>37</v>
      </c>
      <c r="C2" s="47">
        <v>20</v>
      </c>
      <c r="D2" s="132"/>
      <c r="E2" s="47">
        <v>50</v>
      </c>
      <c r="F2" s="47">
        <v>100</v>
      </c>
      <c r="G2" s="48"/>
      <c r="H2" s="48"/>
      <c r="I2" s="48"/>
      <c r="J2" s="48"/>
      <c r="K2" s="48"/>
      <c r="L2" s="48"/>
      <c r="M2" s="48"/>
      <c r="N2" s="48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>
      <c r="A3" s="133" t="s">
        <v>40</v>
      </c>
      <c r="B3" s="104" t="s">
        <v>41</v>
      </c>
      <c r="C3" s="51">
        <v>10</v>
      </c>
      <c r="D3" s="132"/>
      <c r="E3" s="51">
        <v>60</v>
      </c>
      <c r="F3" s="51">
        <v>120</v>
      </c>
      <c r="G3" s="52"/>
      <c r="H3" s="52"/>
      <c r="I3" s="52"/>
      <c r="J3" s="52"/>
      <c r="K3" s="52"/>
      <c r="L3" s="52"/>
      <c r="M3" s="52"/>
      <c r="N3" s="52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customHeight="1">
      <c r="A4" s="49"/>
      <c r="B4" s="50"/>
      <c r="C4" s="47"/>
      <c r="D4" s="132"/>
      <c r="E4" s="47"/>
      <c r="F4" s="47"/>
      <c r="G4" s="48"/>
      <c r="H4" s="48"/>
      <c r="I4" s="48"/>
      <c r="J4" s="48"/>
      <c r="K4" s="48"/>
      <c r="L4" s="48"/>
      <c r="M4" s="48"/>
      <c r="N4" s="48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>
      <c r="A5" s="49"/>
      <c r="B5" s="50"/>
      <c r="C5" s="135"/>
      <c r="D5" s="132"/>
      <c r="E5" s="135"/>
      <c r="F5" s="135"/>
      <c r="G5" s="46"/>
      <c r="H5" s="52"/>
      <c r="I5" s="52"/>
      <c r="J5" s="52"/>
      <c r="K5" s="52"/>
      <c r="L5" s="52"/>
      <c r="M5" s="52"/>
      <c r="N5" s="52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>
      <c r="A6" s="49" t="s">
        <v>36</v>
      </c>
      <c r="B6" s="50" t="s">
        <v>37</v>
      </c>
      <c r="C6" s="135">
        <v>20</v>
      </c>
      <c r="D6" s="132"/>
      <c r="E6" s="135">
        <v>50</v>
      </c>
      <c r="F6" s="135">
        <v>100</v>
      </c>
      <c r="G6" s="46"/>
      <c r="H6" s="48"/>
      <c r="I6" s="48"/>
      <c r="J6" s="48"/>
      <c r="K6" s="48"/>
      <c r="L6" s="48"/>
      <c r="M6" s="48"/>
      <c r="N6" s="48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49" t="s">
        <v>40</v>
      </c>
      <c r="B7" s="50" t="s">
        <v>41</v>
      </c>
      <c r="C7" s="135">
        <v>10</v>
      </c>
      <c r="D7" s="132"/>
      <c r="E7" s="135">
        <v>60</v>
      </c>
      <c r="F7" s="135">
        <v>120</v>
      </c>
      <c r="G7" s="46"/>
      <c r="H7" s="52"/>
      <c r="I7" s="52"/>
      <c r="J7" s="52"/>
      <c r="K7" s="52"/>
      <c r="L7" s="52"/>
      <c r="M7" s="52"/>
      <c r="N7" s="52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customHeight="1">
      <c r="A8" s="49"/>
      <c r="B8" s="50"/>
      <c r="C8" s="135"/>
      <c r="D8" s="132"/>
      <c r="E8" s="135"/>
      <c r="F8" s="135"/>
      <c r="G8" s="46"/>
      <c r="H8" s="48"/>
      <c r="I8" s="48"/>
      <c r="J8" s="48"/>
      <c r="K8" s="48"/>
      <c r="L8" s="48"/>
      <c r="M8" s="48"/>
      <c r="N8" s="48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>
      <c r="A9" s="49"/>
      <c r="B9" s="50"/>
      <c r="C9" s="135"/>
      <c r="D9" s="132"/>
      <c r="E9" s="135"/>
      <c r="F9" s="135"/>
      <c r="G9" s="46"/>
      <c r="H9" s="52"/>
      <c r="I9" s="52"/>
      <c r="J9" s="52"/>
      <c r="K9" s="52"/>
      <c r="L9" s="52"/>
      <c r="M9" s="52"/>
      <c r="N9" s="52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customHeight="1">
      <c r="A10" s="49"/>
      <c r="B10" s="50"/>
      <c r="C10" s="135"/>
      <c r="D10" s="132"/>
      <c r="E10" s="135"/>
      <c r="F10" s="135"/>
      <c r="G10" s="46"/>
      <c r="H10" s="48"/>
      <c r="I10" s="48"/>
      <c r="J10" s="48"/>
      <c r="K10" s="48"/>
      <c r="L10" s="48"/>
      <c r="M10" s="48"/>
      <c r="N10" s="48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>
      <c r="A11" s="49"/>
      <c r="B11" s="50"/>
      <c r="C11" s="135"/>
      <c r="D11" s="132"/>
      <c r="E11" s="135"/>
      <c r="F11" s="135"/>
      <c r="G11" s="46"/>
      <c r="H11" s="52"/>
      <c r="I11" s="52"/>
      <c r="J11" s="52"/>
      <c r="K11" s="52"/>
      <c r="L11" s="52"/>
      <c r="M11" s="52"/>
      <c r="N11" s="52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customHeight="1">
      <c r="A12" s="49"/>
      <c r="B12" s="50"/>
      <c r="C12" s="135"/>
      <c r="D12" s="132"/>
      <c r="E12" s="135"/>
      <c r="F12" s="135"/>
      <c r="G12" s="46"/>
      <c r="H12" s="48"/>
      <c r="I12" s="48"/>
      <c r="J12" s="48"/>
      <c r="K12" s="48"/>
      <c r="L12" s="48"/>
      <c r="M12" s="48"/>
      <c r="N12" s="48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>
      <c r="A13" s="49"/>
      <c r="B13" s="50"/>
      <c r="C13" s="135"/>
      <c r="D13" s="132"/>
      <c r="E13" s="135"/>
      <c r="F13" s="135"/>
      <c r="G13" s="46"/>
      <c r="H13" s="52"/>
      <c r="I13" s="52"/>
      <c r="J13" s="52"/>
      <c r="K13" s="52"/>
      <c r="L13" s="52"/>
      <c r="M13" s="52"/>
      <c r="N13" s="5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>
      <c r="A14" s="49"/>
      <c r="B14" s="50"/>
      <c r="C14" s="135"/>
      <c r="D14" s="132"/>
      <c r="E14" s="135"/>
      <c r="F14" s="135"/>
      <c r="G14" s="46"/>
      <c r="H14" s="48"/>
      <c r="I14" s="48"/>
      <c r="J14" s="48"/>
      <c r="K14" s="48"/>
      <c r="L14" s="48"/>
      <c r="M14" s="48"/>
      <c r="N14" s="48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>
      <c r="A15" s="49"/>
      <c r="B15" s="50"/>
      <c r="C15" s="135"/>
      <c r="D15" s="132"/>
      <c r="E15" s="135"/>
      <c r="F15" s="135"/>
      <c r="G15" s="46"/>
      <c r="H15" s="52"/>
      <c r="I15" s="52"/>
      <c r="J15" s="52"/>
      <c r="K15" s="52"/>
      <c r="L15" s="52"/>
      <c r="M15" s="52"/>
      <c r="N15" s="52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customHeight="1">
      <c r="A16" s="49"/>
      <c r="B16" s="104"/>
      <c r="C16" s="132"/>
      <c r="D16" s="132"/>
      <c r="E16" s="132"/>
      <c r="F16" s="132"/>
      <c r="G16" s="118"/>
      <c r="H16" s="48"/>
      <c r="I16" s="48"/>
      <c r="J16" s="48"/>
      <c r="K16" s="46"/>
      <c r="L16" s="46"/>
      <c r="M16" s="48"/>
      <c r="N16" s="48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>
      <c r="A17" s="49"/>
      <c r="B17" s="104"/>
      <c r="C17" s="132"/>
      <c r="D17" s="132"/>
      <c r="E17" s="132"/>
      <c r="F17" s="132"/>
      <c r="G17" s="118"/>
      <c r="H17" s="52"/>
      <c r="I17" s="52"/>
      <c r="J17" s="52"/>
      <c r="K17" s="54"/>
      <c r="L17" s="54"/>
      <c r="M17" s="52"/>
      <c r="N17" s="5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>
      <c r="A18" s="49"/>
      <c r="B18" s="104"/>
      <c r="C18" s="132"/>
      <c r="D18" s="132"/>
      <c r="E18" s="132"/>
      <c r="F18" s="132"/>
      <c r="G18" s="118"/>
      <c r="H18" s="64"/>
      <c r="I18" s="64"/>
      <c r="J18" s="64"/>
      <c r="K18" s="64"/>
      <c r="L18" s="48"/>
      <c r="M18" s="48"/>
      <c r="N18" s="48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>
      <c r="A19" s="49"/>
      <c r="B19" s="104"/>
      <c r="C19" s="132"/>
      <c r="D19" s="132"/>
      <c r="E19" s="132"/>
      <c r="F19" s="132"/>
      <c r="G19" s="118"/>
      <c r="H19" s="52"/>
      <c r="I19" s="52"/>
      <c r="J19" s="52"/>
      <c r="K19" s="54"/>
      <c r="L19" s="52"/>
      <c r="M19" s="52"/>
      <c r="N19" s="52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>
      <c r="A20" s="54"/>
      <c r="B20" s="55"/>
      <c r="C20" s="51"/>
      <c r="D20" s="51"/>
      <c r="E20" s="56"/>
      <c r="F20" s="51"/>
      <c r="G20" s="52"/>
      <c r="H20" s="48"/>
      <c r="I20" s="48"/>
      <c r="J20" s="48"/>
      <c r="K20" s="48"/>
      <c r="L20" s="48"/>
      <c r="M20" s="48"/>
      <c r="N20" s="48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>
      <c r="A21" s="49"/>
      <c r="B21" s="57"/>
      <c r="C21" s="47"/>
      <c r="D21" s="47"/>
      <c r="E21" s="58"/>
      <c r="F21" s="47"/>
      <c r="G21" s="48"/>
      <c r="H21" s="64"/>
      <c r="I21" s="64"/>
      <c r="J21" s="64"/>
      <c r="K21" s="65"/>
      <c r="L21" s="52"/>
      <c r="M21" s="52"/>
      <c r="N21" s="52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>
      <c r="A22" s="49"/>
      <c r="B22" s="59"/>
      <c r="C22" s="51"/>
      <c r="D22" s="51"/>
      <c r="E22" s="56"/>
      <c r="F22" s="60"/>
      <c r="G22" s="49"/>
      <c r="H22" s="48"/>
      <c r="I22" s="48"/>
      <c r="J22" s="48"/>
      <c r="K22" s="48"/>
      <c r="L22" s="48"/>
      <c r="M22" s="48"/>
      <c r="N22" s="48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46"/>
      <c r="B23" s="53"/>
      <c r="C23" s="47"/>
      <c r="D23" s="47"/>
      <c r="E23" s="58"/>
      <c r="F23" s="47"/>
      <c r="G23" s="48"/>
      <c r="H23" s="52"/>
      <c r="I23" s="52"/>
      <c r="J23" s="52"/>
      <c r="K23" s="52"/>
      <c r="L23" s="52"/>
      <c r="M23" s="52"/>
      <c r="N23" s="52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>
      <c r="A24" s="49"/>
      <c r="B24" s="59"/>
      <c r="C24" s="51"/>
      <c r="D24" s="51"/>
      <c r="E24" s="56"/>
      <c r="F24" s="51"/>
      <c r="G24" s="52"/>
      <c r="H24" s="48"/>
      <c r="I24" s="48"/>
      <c r="J24" s="48"/>
      <c r="K24" s="48"/>
      <c r="L24" s="48"/>
      <c r="M24" s="48"/>
      <c r="N24" s="48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>
      <c r="A25" s="49"/>
      <c r="B25" s="57"/>
      <c r="C25" s="47"/>
      <c r="D25" s="47"/>
      <c r="E25" s="58"/>
      <c r="F25" s="47"/>
      <c r="G25" s="48"/>
      <c r="H25" s="52"/>
      <c r="I25" s="52"/>
      <c r="J25" s="54"/>
      <c r="K25" s="54"/>
      <c r="L25" s="52"/>
      <c r="M25" s="52"/>
      <c r="N25" s="52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>
      <c r="A26" s="54"/>
      <c r="B26" s="50"/>
      <c r="C26" s="51"/>
      <c r="D26" s="51"/>
      <c r="E26" s="56"/>
      <c r="F26" s="51"/>
      <c r="G26" s="52"/>
      <c r="H26" s="48"/>
      <c r="I26" s="48"/>
      <c r="J26" s="48"/>
      <c r="K26" s="48"/>
      <c r="L26" s="48"/>
      <c r="M26" s="48"/>
      <c r="N26" s="48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>
      <c r="A27" s="49"/>
      <c r="B27" s="57"/>
      <c r="C27" s="47"/>
      <c r="D27" s="47"/>
      <c r="E27" s="58"/>
      <c r="F27" s="47"/>
      <c r="G27" s="48"/>
      <c r="H27" s="69"/>
      <c r="I27" s="69"/>
      <c r="J27" s="70"/>
      <c r="K27" s="69"/>
      <c r="L27" s="52"/>
      <c r="M27" s="52"/>
      <c r="N27" s="52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">
      <c r="A28" s="49"/>
      <c r="B28" s="55"/>
      <c r="C28" s="51"/>
      <c r="D28" s="51"/>
      <c r="E28" s="56"/>
      <c r="F28" s="51"/>
      <c r="G28" s="52"/>
      <c r="H28" s="48"/>
      <c r="I28" s="48"/>
      <c r="J28" s="46"/>
      <c r="K28" s="46"/>
      <c r="L28" s="48"/>
      <c r="M28" s="48"/>
      <c r="N28" s="48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>
      <c r="A29" s="46"/>
      <c r="B29" s="57"/>
      <c r="C29" s="47"/>
      <c r="D29" s="47"/>
      <c r="E29" s="58"/>
      <c r="F29" s="47"/>
      <c r="G29" s="48"/>
      <c r="H29" s="52"/>
      <c r="I29" s="52"/>
      <c r="J29" s="52"/>
      <c r="K29" s="52"/>
      <c r="L29" s="52"/>
      <c r="M29" s="52"/>
      <c r="N29" s="52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">
      <c r="A30" s="49"/>
      <c r="B30" s="55"/>
      <c r="C30" s="51"/>
      <c r="D30" s="51"/>
      <c r="E30" s="56"/>
      <c r="F30" s="51"/>
      <c r="G30" s="52"/>
      <c r="H30" s="74"/>
      <c r="I30" s="74"/>
      <c r="J30" s="74"/>
      <c r="K30" s="74"/>
      <c r="L30" s="46"/>
      <c r="M30" s="48"/>
      <c r="N30" s="48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>
      <c r="A31" s="49"/>
      <c r="B31" s="57"/>
      <c r="C31" s="47"/>
      <c r="D31" s="47"/>
      <c r="E31" s="58"/>
      <c r="F31" s="47"/>
      <c r="G31" s="48"/>
      <c r="H31" s="52"/>
      <c r="I31" s="52"/>
      <c r="J31" s="52"/>
      <c r="K31" s="52"/>
      <c r="L31" s="52"/>
      <c r="M31" s="52"/>
      <c r="N31" s="52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>
      <c r="A32" s="54"/>
      <c r="B32" s="55"/>
      <c r="C32" s="51"/>
      <c r="D32" s="51"/>
      <c r="E32" s="56"/>
      <c r="F32" s="51"/>
      <c r="G32" s="52"/>
      <c r="H32" s="48"/>
      <c r="I32" s="48"/>
      <c r="J32" s="48"/>
      <c r="K32" s="48"/>
      <c r="L32" s="48"/>
      <c r="M32" s="48"/>
      <c r="N32" s="48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>
      <c r="A33" s="49"/>
      <c r="B33" s="61"/>
      <c r="C33" s="62"/>
      <c r="D33" s="62"/>
      <c r="E33" s="63"/>
      <c r="F33" s="62"/>
      <c r="G33" s="64"/>
      <c r="H33" s="52"/>
      <c r="I33" s="52"/>
      <c r="J33" s="52"/>
      <c r="K33" s="52"/>
      <c r="L33" s="52"/>
      <c r="M33" s="52"/>
      <c r="N33" s="52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>
      <c r="A34" s="49"/>
      <c r="B34" s="55"/>
      <c r="C34" s="51"/>
      <c r="D34" s="51"/>
      <c r="E34" s="56"/>
      <c r="F34" s="51"/>
      <c r="G34" s="52"/>
      <c r="H34" s="48"/>
      <c r="I34" s="48"/>
      <c r="J34" s="48"/>
      <c r="K34" s="48"/>
      <c r="L34" s="48"/>
      <c r="M34" s="48"/>
      <c r="N34" s="48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">
      <c r="A35" s="46"/>
      <c r="B35" s="57"/>
      <c r="C35" s="47"/>
      <c r="D35" s="47"/>
      <c r="E35" s="58"/>
      <c r="F35" s="47"/>
      <c r="G35" s="48"/>
      <c r="H35" s="52"/>
      <c r="I35" s="52"/>
      <c r="J35" s="52"/>
      <c r="K35" s="52"/>
      <c r="L35" s="52"/>
      <c r="M35" s="52"/>
      <c r="N35" s="52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>
      <c r="A36" s="49"/>
      <c r="B36" s="61"/>
      <c r="C36" s="62"/>
      <c r="D36" s="62"/>
      <c r="E36" s="63"/>
      <c r="F36" s="62"/>
      <c r="G36" s="64"/>
      <c r="H36" s="48"/>
      <c r="I36" s="48"/>
      <c r="J36" s="48"/>
      <c r="K36" s="48"/>
      <c r="L36" s="48"/>
      <c r="M36" s="48"/>
      <c r="N36" s="48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">
      <c r="A37" s="49"/>
      <c r="B37" s="57"/>
      <c r="C37" s="47"/>
      <c r="D37" s="47"/>
      <c r="E37" s="58"/>
      <c r="F37" s="47"/>
      <c r="G37" s="48"/>
      <c r="H37" s="52"/>
      <c r="I37" s="52"/>
      <c r="J37" s="52"/>
      <c r="K37" s="52"/>
      <c r="L37" s="52"/>
      <c r="M37" s="52"/>
      <c r="N37" s="52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>
      <c r="A38" s="54"/>
      <c r="B38" s="55"/>
      <c r="C38" s="51"/>
      <c r="D38" s="51"/>
      <c r="E38" s="56"/>
      <c r="F38" s="51"/>
      <c r="G38" s="52"/>
      <c r="H38" s="48"/>
      <c r="I38" s="48"/>
      <c r="J38" s="48"/>
      <c r="K38" s="48"/>
      <c r="L38" s="48"/>
      <c r="M38" s="48"/>
      <c r="N38" s="48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>
      <c r="A39" s="49"/>
      <c r="B39" s="57"/>
      <c r="C39" s="47"/>
      <c r="D39" s="47"/>
      <c r="E39" s="58"/>
      <c r="F39" s="47"/>
      <c r="G39" s="48"/>
      <c r="H39" s="52"/>
      <c r="I39" s="52"/>
      <c r="J39" s="52"/>
      <c r="K39" s="52"/>
      <c r="L39" s="52"/>
      <c r="M39" s="52"/>
      <c r="N39" s="52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>
      <c r="A40" s="49"/>
      <c r="B40" s="55"/>
      <c r="C40" s="51"/>
      <c r="D40" s="51"/>
      <c r="E40" s="56"/>
      <c r="F40" s="51"/>
      <c r="G40" s="52"/>
      <c r="H40" s="48"/>
      <c r="I40" s="48"/>
      <c r="J40" s="48"/>
      <c r="K40" s="48"/>
      <c r="L40" s="48"/>
      <c r="M40" s="48"/>
      <c r="N40" s="48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>
      <c r="A41" s="46"/>
      <c r="B41" s="57"/>
      <c r="C41" s="47"/>
      <c r="D41" s="47"/>
      <c r="E41" s="58"/>
      <c r="F41" s="47"/>
      <c r="G41" s="48"/>
      <c r="H41" s="52"/>
      <c r="I41" s="52"/>
      <c r="J41" s="52"/>
      <c r="K41" s="52"/>
      <c r="L41" s="52"/>
      <c r="M41" s="52"/>
      <c r="N41" s="52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>
      <c r="A42" s="49"/>
      <c r="B42" s="66"/>
      <c r="C42" s="67"/>
      <c r="D42" s="67"/>
      <c r="E42" s="68"/>
      <c r="F42" s="67"/>
      <c r="G42" s="69"/>
      <c r="H42" s="48"/>
      <c r="I42" s="48"/>
      <c r="J42" s="48"/>
      <c r="K42" s="48"/>
      <c r="L42" s="48"/>
      <c r="M42" s="48"/>
      <c r="N42" s="48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>
      <c r="A43" s="49"/>
      <c r="B43" s="57"/>
      <c r="C43" s="47"/>
      <c r="D43" s="47"/>
      <c r="E43" s="58"/>
      <c r="F43" s="47"/>
      <c r="G43" s="48"/>
      <c r="H43" s="52"/>
      <c r="I43" s="52"/>
      <c r="J43" s="52"/>
      <c r="K43" s="52"/>
      <c r="L43" s="52"/>
      <c r="M43" s="52"/>
      <c r="N43" s="52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>
      <c r="A44" s="54"/>
      <c r="B44" s="55"/>
      <c r="C44" s="51"/>
      <c r="D44" s="51"/>
      <c r="E44" s="56"/>
      <c r="F44" s="51"/>
      <c r="G44" s="52"/>
      <c r="H44" s="48"/>
      <c r="I44" s="48"/>
      <c r="J44" s="48"/>
      <c r="K44" s="48"/>
      <c r="L44" s="48"/>
      <c r="M44" s="48"/>
      <c r="N44" s="48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>
      <c r="A45" s="49"/>
      <c r="B45" s="71"/>
      <c r="C45" s="72"/>
      <c r="D45" s="72"/>
      <c r="E45" s="73"/>
      <c r="F45" s="72"/>
      <c r="G45" s="74"/>
      <c r="H45" s="52"/>
      <c r="I45" s="52"/>
      <c r="J45" s="52"/>
      <c r="K45" s="52"/>
      <c r="L45" s="52"/>
      <c r="M45" s="52"/>
      <c r="N45" s="52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>
      <c r="A46" s="49"/>
      <c r="B46" s="55"/>
      <c r="C46" s="51"/>
      <c r="D46" s="51"/>
      <c r="E46" s="56"/>
      <c r="F46" s="51"/>
      <c r="G46" s="52"/>
      <c r="H46" s="48"/>
      <c r="I46" s="48"/>
      <c r="J46" s="48"/>
      <c r="K46" s="48"/>
      <c r="L46" s="48"/>
      <c r="M46" s="48"/>
      <c r="N46" s="48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>
      <c r="A47" s="46"/>
      <c r="B47" s="57"/>
      <c r="C47" s="47"/>
      <c r="D47" s="47"/>
      <c r="E47" s="58"/>
      <c r="F47" s="47"/>
      <c r="G47" s="48"/>
      <c r="H47" s="52"/>
      <c r="I47" s="52"/>
      <c r="J47" s="52"/>
      <c r="K47" s="52"/>
      <c r="L47" s="52"/>
      <c r="M47" s="52"/>
      <c r="N47" s="52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>
      <c r="A48" s="49"/>
      <c r="B48" s="55"/>
      <c r="C48" s="51"/>
      <c r="D48" s="51"/>
      <c r="E48" s="56"/>
      <c r="F48" s="51"/>
      <c r="G48" s="52"/>
      <c r="H48" s="48"/>
      <c r="I48" s="48"/>
      <c r="J48" s="48"/>
      <c r="K48" s="48"/>
      <c r="L48" s="48"/>
      <c r="M48" s="48"/>
      <c r="N48" s="48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>
      <c r="A49" s="49"/>
      <c r="B49" s="57"/>
      <c r="C49" s="47"/>
      <c r="D49" s="47"/>
      <c r="E49" s="58"/>
      <c r="F49" s="47"/>
      <c r="G49" s="46"/>
      <c r="H49" s="52"/>
      <c r="I49" s="52"/>
      <c r="J49" s="52"/>
      <c r="K49" s="52"/>
      <c r="L49" s="52"/>
      <c r="M49" s="52"/>
      <c r="N49" s="52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>
      <c r="A50" s="54"/>
      <c r="B50" s="55"/>
      <c r="C50" s="51"/>
      <c r="D50" s="51"/>
      <c r="E50" s="56"/>
      <c r="F50" s="51"/>
      <c r="G50" s="52"/>
      <c r="H50" s="48"/>
      <c r="I50" s="48"/>
      <c r="J50" s="48"/>
      <c r="K50" s="48"/>
      <c r="L50" s="48"/>
      <c r="M50" s="48"/>
      <c r="N50" s="48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>
      <c r="A51" s="49"/>
      <c r="B51" s="57"/>
      <c r="C51" s="47"/>
      <c r="D51" s="47"/>
      <c r="E51" s="58"/>
      <c r="F51" s="47"/>
      <c r="G51" s="48"/>
      <c r="H51" s="52"/>
      <c r="I51" s="52"/>
      <c r="J51" s="52"/>
      <c r="K51" s="52"/>
      <c r="L51" s="52"/>
      <c r="M51" s="52"/>
      <c r="N51" s="52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>
      <c r="A52" s="49"/>
      <c r="B52" s="55"/>
      <c r="C52" s="51"/>
      <c r="D52" s="51"/>
      <c r="E52" s="56"/>
      <c r="F52" s="51"/>
      <c r="G52" s="52"/>
      <c r="H52" s="48"/>
      <c r="I52" s="48"/>
      <c r="J52" s="48"/>
      <c r="K52" s="48"/>
      <c r="L52" s="48"/>
      <c r="M52" s="48"/>
      <c r="N52" s="48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>
      <c r="A53" s="46"/>
      <c r="B53" s="57"/>
      <c r="C53" s="47"/>
      <c r="D53" s="47"/>
      <c r="E53" s="58"/>
      <c r="F53" s="47"/>
      <c r="G53" s="48"/>
      <c r="H53" s="52"/>
      <c r="I53" s="52"/>
      <c r="J53" s="52"/>
      <c r="K53" s="52"/>
      <c r="L53" s="52"/>
      <c r="M53" s="52"/>
      <c r="N53" s="52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>
      <c r="A54" s="49"/>
      <c r="B54" s="75"/>
      <c r="C54" s="51"/>
      <c r="D54" s="51"/>
      <c r="E54" s="56"/>
      <c r="F54" s="51"/>
      <c r="G54" s="52"/>
      <c r="H54" s="48"/>
      <c r="I54" s="48"/>
      <c r="J54" s="48"/>
      <c r="K54" s="48"/>
      <c r="L54" s="48"/>
      <c r="M54" s="48"/>
      <c r="N54" s="48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>
      <c r="A55" s="49"/>
      <c r="B55" s="57"/>
      <c r="C55" s="47"/>
      <c r="D55" s="47"/>
      <c r="E55" s="58"/>
      <c r="F55" s="47"/>
      <c r="G55" s="46"/>
      <c r="H55" s="52"/>
      <c r="I55" s="52"/>
      <c r="J55" s="52"/>
      <c r="K55" s="52"/>
      <c r="L55" s="52"/>
      <c r="M55" s="52"/>
      <c r="N55" s="52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>
      <c r="A56" s="54"/>
      <c r="B56" s="55"/>
      <c r="C56" s="51"/>
      <c r="D56" s="51"/>
      <c r="E56" s="56"/>
      <c r="F56" s="51"/>
      <c r="G56" s="52"/>
      <c r="H56" s="48"/>
      <c r="I56" s="48"/>
      <c r="J56" s="48"/>
      <c r="K56" s="48"/>
      <c r="L56" s="48"/>
      <c r="M56" s="48"/>
      <c r="N56" s="48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>
      <c r="A57" s="49"/>
      <c r="B57" s="57"/>
      <c r="C57" s="47"/>
      <c r="D57" s="47"/>
      <c r="E57" s="58"/>
      <c r="F57" s="47"/>
      <c r="G57" s="48"/>
      <c r="H57" s="74"/>
      <c r="I57" s="74"/>
      <c r="J57" s="74"/>
      <c r="K57" s="74"/>
      <c r="L57" s="52"/>
      <c r="M57" s="52"/>
      <c r="N57" s="52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>
      <c r="A58" s="49"/>
      <c r="B58" s="55"/>
      <c r="C58" s="51"/>
      <c r="D58" s="51"/>
      <c r="E58" s="56"/>
      <c r="F58" s="51"/>
      <c r="G58" s="52"/>
      <c r="H58" s="48"/>
      <c r="I58" s="48"/>
      <c r="J58" s="48"/>
      <c r="K58" s="48"/>
      <c r="L58" s="48"/>
      <c r="M58" s="48"/>
      <c r="N58" s="48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>
      <c r="A59" s="46"/>
      <c r="B59" s="57"/>
      <c r="C59" s="47"/>
      <c r="D59" s="47"/>
      <c r="E59" s="58"/>
      <c r="F59" s="47"/>
      <c r="G59" s="46"/>
      <c r="H59" s="52"/>
      <c r="I59" s="52"/>
      <c r="J59" s="52"/>
      <c r="K59" s="52"/>
      <c r="L59" s="52"/>
      <c r="M59" s="52"/>
      <c r="N59" s="52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">
      <c r="A60" s="49"/>
      <c r="B60" s="55"/>
      <c r="C60" s="51"/>
      <c r="D60" s="51"/>
      <c r="E60" s="56"/>
      <c r="F60" s="51"/>
      <c r="G60" s="52"/>
      <c r="H60" s="48"/>
      <c r="I60" s="48"/>
      <c r="J60" s="48"/>
      <c r="K60" s="48"/>
      <c r="L60" s="48"/>
      <c r="M60" s="48"/>
      <c r="N60" s="48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>
      <c r="A61" s="49"/>
      <c r="B61" s="57"/>
      <c r="C61" s="47"/>
      <c r="D61" s="47"/>
      <c r="E61" s="58"/>
      <c r="F61" s="47"/>
      <c r="G61" s="48"/>
      <c r="H61" s="52"/>
      <c r="I61" s="52"/>
      <c r="J61" s="52"/>
      <c r="K61" s="52"/>
      <c r="L61" s="52"/>
      <c r="M61" s="52"/>
      <c r="N61" s="52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">
      <c r="A62" s="54"/>
      <c r="B62" s="55"/>
      <c r="C62" s="51"/>
      <c r="D62" s="51"/>
      <c r="E62" s="56"/>
      <c r="F62" s="51"/>
      <c r="G62" s="52"/>
      <c r="H62" s="48"/>
      <c r="I62" s="48"/>
      <c r="J62" s="48"/>
      <c r="K62" s="48"/>
      <c r="L62" s="48"/>
      <c r="M62" s="48"/>
      <c r="N62" s="48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>
      <c r="A63" s="49"/>
      <c r="B63" s="57"/>
      <c r="C63" s="47"/>
      <c r="D63" s="47"/>
      <c r="E63" s="58"/>
      <c r="F63" s="47"/>
      <c r="G63" s="48"/>
      <c r="H63" s="52"/>
      <c r="I63" s="52"/>
      <c r="J63" s="52"/>
      <c r="K63" s="52"/>
      <c r="L63" s="52"/>
      <c r="M63" s="52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>
      <c r="A64" s="49"/>
      <c r="B64" s="55"/>
      <c r="C64" s="51"/>
      <c r="D64" s="51"/>
      <c r="E64" s="56"/>
      <c r="F64" s="51"/>
      <c r="G64" s="52"/>
      <c r="H64" s="48"/>
      <c r="I64" s="48"/>
      <c r="J64" s="48"/>
      <c r="K64" s="48"/>
      <c r="L64" s="48"/>
      <c r="M64" s="48"/>
      <c r="N64" s="48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>
      <c r="A65" s="46"/>
      <c r="B65" s="57"/>
      <c r="C65" s="47"/>
      <c r="D65" s="47"/>
      <c r="E65" s="58"/>
      <c r="F65" s="47"/>
      <c r="G65" s="48"/>
      <c r="H65" s="52"/>
      <c r="I65" s="52"/>
      <c r="J65" s="52"/>
      <c r="K65" s="52"/>
      <c r="L65" s="52"/>
      <c r="M65" s="52"/>
      <c r="N65" s="52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>
      <c r="A66" s="49"/>
      <c r="B66" s="55"/>
      <c r="C66" s="51"/>
      <c r="D66" s="51"/>
      <c r="E66" s="56"/>
      <c r="F66" s="51"/>
      <c r="G66" s="52"/>
      <c r="H66" s="48"/>
      <c r="I66" s="48"/>
      <c r="J66" s="48"/>
      <c r="K66" s="48"/>
      <c r="L66" s="48"/>
      <c r="M66" s="48"/>
      <c r="N66" s="48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>
      <c r="A67" s="49"/>
      <c r="B67" s="57"/>
      <c r="C67" s="47"/>
      <c r="D67" s="47"/>
      <c r="E67" s="58"/>
      <c r="F67" s="47"/>
      <c r="G67" s="48"/>
      <c r="H67" s="52"/>
      <c r="I67" s="52"/>
      <c r="J67" s="52"/>
      <c r="K67" s="52"/>
      <c r="L67" s="52"/>
      <c r="M67" s="52"/>
      <c r="N67" s="52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">
      <c r="A68" s="54"/>
      <c r="B68" s="55"/>
      <c r="C68" s="51"/>
      <c r="D68" s="51"/>
      <c r="E68" s="56"/>
      <c r="F68" s="51"/>
      <c r="G68" s="52"/>
      <c r="H68" s="48"/>
      <c r="I68" s="48"/>
      <c r="J68" s="48"/>
      <c r="K68" s="48"/>
      <c r="L68" s="48"/>
      <c r="M68" s="48"/>
      <c r="N68" s="48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>
      <c r="A69" s="49"/>
      <c r="B69" s="57"/>
      <c r="C69" s="47"/>
      <c r="D69" s="47"/>
      <c r="E69" s="58"/>
      <c r="F69" s="47"/>
      <c r="G69" s="48"/>
      <c r="H69" s="52"/>
      <c r="I69" s="52"/>
      <c r="J69" s="52"/>
      <c r="K69" s="52"/>
      <c r="L69" s="52"/>
      <c r="M69" s="52"/>
      <c r="N69" s="52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>
      <c r="A70" s="49"/>
      <c r="B70" s="55"/>
      <c r="C70" s="51"/>
      <c r="D70" s="51"/>
      <c r="E70" s="56"/>
      <c r="F70" s="51"/>
      <c r="G70" s="52"/>
      <c r="H70" s="48"/>
      <c r="I70" s="48"/>
      <c r="J70" s="48"/>
      <c r="K70" s="48"/>
      <c r="L70" s="48"/>
      <c r="M70" s="48"/>
      <c r="N70" s="48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>
      <c r="A71" s="46"/>
      <c r="B71" s="57"/>
      <c r="C71" s="47"/>
      <c r="D71" s="47"/>
      <c r="E71" s="58"/>
      <c r="F71" s="47"/>
      <c r="G71" s="48"/>
      <c r="H71" s="52"/>
      <c r="I71" s="52"/>
      <c r="J71" s="52"/>
      <c r="K71" s="52"/>
      <c r="L71" s="52"/>
      <c r="M71" s="52"/>
      <c r="N71" s="52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>
      <c r="A72" s="49"/>
      <c r="B72" s="71"/>
      <c r="C72" s="72"/>
      <c r="D72" s="72"/>
      <c r="E72" s="73"/>
      <c r="F72" s="72"/>
      <c r="G72" s="74"/>
      <c r="H72" s="48"/>
      <c r="I72" s="48"/>
      <c r="J72" s="48"/>
      <c r="K72" s="48"/>
      <c r="L72" s="48"/>
      <c r="M72" s="48"/>
      <c r="N72" s="48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>
      <c r="A73" s="46"/>
      <c r="B73" s="57"/>
      <c r="C73" s="47"/>
      <c r="D73" s="47"/>
      <c r="E73" s="58"/>
      <c r="F73" s="47"/>
      <c r="G73" s="48"/>
      <c r="H73" s="52"/>
      <c r="I73" s="52"/>
      <c r="J73" s="52"/>
      <c r="K73" s="52"/>
      <c r="L73" s="52"/>
      <c r="M73" s="52"/>
      <c r="N73" s="52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>
      <c r="A74" s="49"/>
      <c r="B74" s="55"/>
      <c r="C74" s="51"/>
      <c r="D74" s="51"/>
      <c r="E74" s="56"/>
      <c r="F74" s="51"/>
      <c r="G74" s="52"/>
      <c r="H74" s="48"/>
      <c r="I74" s="48"/>
      <c r="J74" s="48"/>
      <c r="K74" s="48"/>
      <c r="L74" s="48"/>
      <c r="M74" s="48"/>
      <c r="N74" s="48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>
      <c r="A75" s="49"/>
      <c r="B75" s="57"/>
      <c r="C75" s="47"/>
      <c r="D75" s="47"/>
      <c r="E75" s="58"/>
      <c r="F75" s="47"/>
      <c r="G75" s="48"/>
      <c r="H75" s="52"/>
      <c r="I75" s="52"/>
      <c r="J75" s="52"/>
      <c r="K75" s="52"/>
      <c r="L75" s="52"/>
      <c r="M75" s="52"/>
      <c r="N75" s="52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">
      <c r="A76" s="54"/>
      <c r="B76" s="55"/>
      <c r="C76" s="51"/>
      <c r="D76" s="51"/>
      <c r="E76" s="56"/>
      <c r="F76" s="51"/>
      <c r="G76" s="52"/>
      <c r="H76" s="48"/>
      <c r="I76" s="48"/>
      <c r="J76" s="48"/>
      <c r="K76" s="48"/>
      <c r="L76" s="46"/>
      <c r="M76" s="48"/>
      <c r="N76" s="48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>
      <c r="A77" s="49"/>
      <c r="B77" s="57"/>
      <c r="C77" s="47"/>
      <c r="D77" s="47"/>
      <c r="E77" s="58"/>
      <c r="F77" s="47"/>
      <c r="G77" s="48"/>
      <c r="H77" s="52"/>
      <c r="I77" s="52"/>
      <c r="J77" s="52"/>
      <c r="K77" s="52"/>
      <c r="L77" s="52"/>
      <c r="M77" s="52"/>
      <c r="N77" s="52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>
      <c r="A78" s="49"/>
      <c r="B78" s="55"/>
      <c r="C78" s="51"/>
      <c r="D78" s="51"/>
      <c r="E78" s="56"/>
      <c r="F78" s="51"/>
      <c r="G78" s="52"/>
      <c r="H78" s="48"/>
      <c r="I78" s="48"/>
      <c r="J78" s="48"/>
      <c r="K78" s="48"/>
      <c r="L78" s="48"/>
      <c r="M78" s="48"/>
      <c r="N78" s="48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>
      <c r="A79" s="46"/>
      <c r="B79" s="57"/>
      <c r="C79" s="47"/>
      <c r="D79" s="47"/>
      <c r="E79" s="58"/>
      <c r="F79" s="47"/>
      <c r="G79" s="48"/>
      <c r="H79" s="52"/>
      <c r="I79" s="52"/>
      <c r="J79" s="52"/>
      <c r="K79" s="52"/>
      <c r="L79" s="52"/>
      <c r="M79" s="52"/>
      <c r="N79" s="52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>
      <c r="A80" s="49"/>
      <c r="B80" s="55"/>
      <c r="C80" s="51"/>
      <c r="D80" s="51"/>
      <c r="E80" s="56"/>
      <c r="F80" s="51"/>
      <c r="G80" s="52"/>
      <c r="H80" s="48"/>
      <c r="I80" s="48"/>
      <c r="J80" s="48"/>
      <c r="K80" s="48"/>
      <c r="L80" s="48"/>
      <c r="M80" s="48"/>
      <c r="N80" s="48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>
      <c r="A81" s="49"/>
      <c r="B81" s="57"/>
      <c r="C81" s="47"/>
      <c r="D81" s="47"/>
      <c r="E81" s="58"/>
      <c r="F81" s="47"/>
      <c r="G81" s="48"/>
      <c r="H81" s="52"/>
      <c r="I81" s="52"/>
      <c r="J81" s="52"/>
      <c r="K81" s="52"/>
      <c r="L81" s="52"/>
      <c r="M81" s="52"/>
      <c r="N81" s="52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>
      <c r="A82" s="54"/>
      <c r="B82" s="55"/>
      <c r="C82" s="51"/>
      <c r="D82" s="51"/>
      <c r="E82" s="56"/>
      <c r="F82" s="51"/>
      <c r="G82" s="52"/>
      <c r="H82" s="48"/>
      <c r="I82" s="48"/>
      <c r="J82" s="48"/>
      <c r="K82" s="48"/>
      <c r="L82" s="48"/>
      <c r="M82" s="48"/>
      <c r="N82" s="48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>
      <c r="A83" s="49"/>
      <c r="B83" s="57"/>
      <c r="C83" s="47"/>
      <c r="D83" s="47"/>
      <c r="E83" s="58"/>
      <c r="F83" s="47"/>
      <c r="G83" s="48"/>
      <c r="H83" s="52"/>
      <c r="I83" s="52"/>
      <c r="J83" s="52"/>
      <c r="K83" s="52"/>
      <c r="L83" s="52"/>
      <c r="M83" s="52"/>
      <c r="N83" s="52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>
      <c r="A84" s="49"/>
      <c r="B84" s="55"/>
      <c r="C84" s="51"/>
      <c r="D84" s="51"/>
      <c r="E84" s="56"/>
      <c r="F84" s="51"/>
      <c r="G84" s="54"/>
      <c r="H84" s="48"/>
      <c r="I84" s="48"/>
      <c r="J84" s="48"/>
      <c r="K84" s="48"/>
      <c r="L84" s="48"/>
      <c r="M84" s="48"/>
      <c r="N84" s="48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>
      <c r="A85" s="46"/>
      <c r="B85" s="57"/>
      <c r="C85" s="47"/>
      <c r="D85" s="47"/>
      <c r="E85" s="58"/>
      <c r="F85" s="47"/>
      <c r="G85" s="48"/>
      <c r="H85" s="52"/>
      <c r="I85" s="52"/>
      <c r="J85" s="52"/>
      <c r="K85" s="52"/>
      <c r="L85" s="52"/>
      <c r="M85" s="52"/>
      <c r="N85" s="52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>
      <c r="A86" s="49"/>
      <c r="B86" s="55"/>
      <c r="C86" s="51"/>
      <c r="D86" s="51"/>
      <c r="E86" s="56"/>
      <c r="F86" s="51"/>
      <c r="G86" s="52"/>
      <c r="H86" s="48"/>
      <c r="I86" s="48"/>
      <c r="J86" s="48"/>
      <c r="K86" s="48"/>
      <c r="L86" s="48"/>
      <c r="M86" s="48"/>
      <c r="N86" s="48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>
      <c r="A87" s="49"/>
      <c r="B87" s="57"/>
      <c r="C87" s="47"/>
      <c r="D87" s="47"/>
      <c r="E87" s="58"/>
      <c r="F87" s="47"/>
      <c r="G87" s="48"/>
      <c r="H87" s="52"/>
      <c r="I87" s="52"/>
      <c r="J87" s="52"/>
      <c r="K87" s="52"/>
      <c r="L87" s="52"/>
      <c r="M87" s="52"/>
      <c r="N87" s="52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>
      <c r="A88" s="54"/>
      <c r="B88" s="55"/>
      <c r="C88" s="51"/>
      <c r="D88" s="51"/>
      <c r="E88" s="56"/>
      <c r="F88" s="51"/>
      <c r="G88" s="52"/>
      <c r="H88" s="48"/>
      <c r="I88" s="48"/>
      <c r="J88" s="48"/>
      <c r="K88" s="48"/>
      <c r="L88" s="48"/>
      <c r="M88" s="48"/>
      <c r="N88" s="48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>
      <c r="A89" s="49"/>
      <c r="B89" s="57"/>
      <c r="C89" s="47"/>
      <c r="D89" s="47"/>
      <c r="E89" s="58"/>
      <c r="F89" s="47"/>
      <c r="G89" s="48"/>
      <c r="H89" s="52"/>
      <c r="I89" s="52"/>
      <c r="J89" s="52"/>
      <c r="K89" s="52"/>
      <c r="L89" s="52"/>
      <c r="M89" s="52"/>
      <c r="N89" s="52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>
      <c r="A90" s="49"/>
      <c r="B90" s="55"/>
      <c r="C90" s="51"/>
      <c r="D90" s="51"/>
      <c r="E90" s="56"/>
      <c r="F90" s="51"/>
      <c r="G90" s="52"/>
      <c r="H90" s="48"/>
      <c r="I90" s="48"/>
      <c r="J90" s="48"/>
      <c r="K90" s="48"/>
      <c r="L90" s="48"/>
      <c r="M90" s="48"/>
      <c r="N90" s="48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>
      <c r="A91" s="46"/>
      <c r="B91" s="57"/>
      <c r="C91" s="47"/>
      <c r="D91" s="47"/>
      <c r="E91" s="58"/>
      <c r="F91" s="47"/>
      <c r="G91" s="48"/>
      <c r="H91" s="52"/>
      <c r="I91" s="52"/>
      <c r="J91" s="52"/>
      <c r="K91" s="54"/>
      <c r="L91" s="52"/>
      <c r="M91" s="52"/>
      <c r="N91" s="52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>
      <c r="A92" s="49"/>
      <c r="B92" s="55"/>
      <c r="C92" s="51"/>
      <c r="D92" s="51"/>
      <c r="E92" s="56"/>
      <c r="F92" s="51"/>
      <c r="G92" s="52"/>
      <c r="H92" s="48"/>
      <c r="I92" s="48"/>
      <c r="J92" s="48"/>
      <c r="K92" s="48"/>
      <c r="L92" s="48"/>
      <c r="M92" s="48"/>
      <c r="N92" s="48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>
      <c r="A93" s="49"/>
      <c r="B93" s="57"/>
      <c r="C93" s="47"/>
      <c r="D93" s="47"/>
      <c r="E93" s="58"/>
      <c r="F93" s="47"/>
      <c r="G93" s="48"/>
      <c r="H93" s="52"/>
      <c r="I93" s="52"/>
      <c r="J93" s="52"/>
      <c r="K93" s="52"/>
      <c r="L93" s="52"/>
      <c r="M93" s="52"/>
      <c r="N93" s="52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>
      <c r="A94" s="49"/>
      <c r="B94" s="55"/>
      <c r="C94" s="51"/>
      <c r="D94" s="51"/>
      <c r="E94" s="56"/>
      <c r="F94" s="51"/>
      <c r="G94" s="52"/>
      <c r="H94" s="48"/>
      <c r="I94" s="48"/>
      <c r="J94" s="48"/>
      <c r="K94" s="48"/>
      <c r="L94" s="48"/>
      <c r="M94" s="48"/>
      <c r="N94" s="48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>
      <c r="A95" s="49"/>
      <c r="B95" s="57"/>
      <c r="C95" s="47"/>
      <c r="D95" s="47"/>
      <c r="E95" s="58"/>
      <c r="F95" s="47"/>
      <c r="G95" s="48"/>
      <c r="H95" s="52"/>
      <c r="I95" s="52"/>
      <c r="J95" s="52"/>
      <c r="K95" s="52"/>
      <c r="L95" s="52"/>
      <c r="M95" s="52"/>
      <c r="N95" s="52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>
      <c r="A96" s="49"/>
      <c r="B96" s="55"/>
      <c r="C96" s="51"/>
      <c r="D96" s="51"/>
      <c r="E96" s="56"/>
      <c r="F96" s="51"/>
      <c r="G96" s="52"/>
      <c r="H96" s="48"/>
      <c r="I96" s="48"/>
      <c r="J96" s="48"/>
      <c r="K96" s="48"/>
      <c r="L96" s="48"/>
      <c r="M96" s="48"/>
      <c r="N96" s="48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>
      <c r="A97" s="46"/>
      <c r="B97" s="57"/>
      <c r="C97" s="47"/>
      <c r="D97" s="47"/>
      <c r="E97" s="58"/>
      <c r="F97" s="47"/>
      <c r="G97" s="48"/>
      <c r="H97" s="52"/>
      <c r="I97" s="52"/>
      <c r="J97" s="52"/>
      <c r="K97" s="52"/>
      <c r="L97" s="52"/>
      <c r="M97" s="52"/>
      <c r="N97" s="52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>
      <c r="A98" s="49"/>
      <c r="B98" s="55"/>
      <c r="C98" s="51"/>
      <c r="D98" s="51"/>
      <c r="E98" s="56"/>
      <c r="F98" s="51"/>
      <c r="G98" s="52"/>
      <c r="H98" s="48"/>
      <c r="I98" s="48"/>
      <c r="J98" s="48"/>
      <c r="K98" s="48"/>
      <c r="L98" s="48"/>
      <c r="M98" s="48"/>
      <c r="N98" s="48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>
      <c r="A99" s="49"/>
      <c r="B99" s="57"/>
      <c r="C99" s="47"/>
      <c r="D99" s="47"/>
      <c r="E99" s="58"/>
      <c r="F99" s="47"/>
      <c r="G99" s="48"/>
      <c r="H99" s="52"/>
      <c r="I99" s="52"/>
      <c r="J99" s="52"/>
      <c r="K99" s="52"/>
      <c r="L99" s="52"/>
      <c r="M99" s="52"/>
      <c r="N99" s="52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>
      <c r="A100" s="54"/>
      <c r="B100" s="55"/>
      <c r="C100" s="51"/>
      <c r="D100" s="51"/>
      <c r="E100" s="56"/>
      <c r="F100" s="51"/>
      <c r="G100" s="52"/>
      <c r="H100" s="48"/>
      <c r="I100" s="48"/>
      <c r="J100" s="48"/>
      <c r="K100" s="48"/>
      <c r="L100" s="48"/>
      <c r="M100" s="48"/>
      <c r="N100" s="48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>
      <c r="A101" s="49"/>
      <c r="B101" s="57"/>
      <c r="C101" s="47"/>
      <c r="D101" s="47"/>
      <c r="E101" s="58"/>
      <c r="F101" s="47"/>
      <c r="G101" s="48"/>
      <c r="H101" s="52"/>
      <c r="I101" s="52"/>
      <c r="J101" s="52"/>
      <c r="K101" s="52"/>
      <c r="L101" s="52"/>
      <c r="M101" s="52"/>
      <c r="N101" s="52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>
      <c r="A102" s="49"/>
      <c r="B102" s="55"/>
      <c r="C102" s="51"/>
      <c r="D102" s="51"/>
      <c r="E102" s="56"/>
      <c r="F102" s="51"/>
      <c r="G102" s="52"/>
      <c r="H102" s="48"/>
      <c r="I102" s="48"/>
      <c r="J102" s="48"/>
      <c r="K102" s="48"/>
      <c r="L102" s="48"/>
      <c r="M102" s="48"/>
      <c r="N102" s="48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>
      <c r="A103" s="46"/>
      <c r="B103" s="57"/>
      <c r="C103" s="47"/>
      <c r="D103" s="47"/>
      <c r="E103" s="58"/>
      <c r="F103" s="47"/>
      <c r="G103" s="48"/>
      <c r="H103" s="52"/>
      <c r="I103" s="52"/>
      <c r="J103" s="52"/>
      <c r="K103" s="52"/>
      <c r="L103" s="52"/>
      <c r="M103" s="52"/>
      <c r="N103" s="52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>
      <c r="A104" s="49"/>
      <c r="B104" s="55"/>
      <c r="C104" s="51"/>
      <c r="D104" s="51"/>
      <c r="E104" s="56"/>
      <c r="F104" s="51"/>
      <c r="G104" s="52"/>
      <c r="H104" s="48"/>
      <c r="I104" s="48"/>
      <c r="J104" s="48"/>
      <c r="K104" s="48"/>
      <c r="L104" s="48"/>
      <c r="M104" s="48"/>
      <c r="N104" s="48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>
      <c r="A105" s="46"/>
      <c r="B105" s="57"/>
      <c r="C105" s="10"/>
      <c r="D105" s="47"/>
      <c r="E105" s="47"/>
      <c r="F105" s="10"/>
      <c r="G105" s="1"/>
      <c r="H105" s="52"/>
      <c r="I105" s="52"/>
      <c r="J105" s="52"/>
      <c r="K105" s="52"/>
      <c r="L105" s="52"/>
      <c r="M105" s="52"/>
      <c r="N105" s="52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>
      <c r="A106" s="49"/>
      <c r="B106" s="9"/>
      <c r="C106" s="10"/>
      <c r="D106" s="51"/>
      <c r="E106" s="11"/>
      <c r="F106" s="10"/>
      <c r="G106" s="1"/>
      <c r="H106" s="78"/>
      <c r="I106" s="78"/>
    </row>
    <row r="107" spans="1:24" ht="15">
      <c r="A107" s="46"/>
      <c r="B107" s="9"/>
      <c r="C107" s="10"/>
      <c r="D107" s="47"/>
      <c r="E107" s="11"/>
      <c r="F107" s="10"/>
      <c r="G107" s="1"/>
      <c r="H107" s="78"/>
      <c r="I107" s="78"/>
    </row>
    <row r="108" spans="1:24" ht="15">
      <c r="A108" s="49"/>
      <c r="B108" s="9"/>
      <c r="C108" s="10"/>
      <c r="D108" s="51"/>
      <c r="E108" s="11"/>
      <c r="F108" s="10"/>
      <c r="G108" s="1"/>
      <c r="H108" s="78"/>
      <c r="I108" s="78"/>
    </row>
    <row r="109" spans="1:24" ht="15">
      <c r="A109" s="46"/>
      <c r="B109" s="9"/>
      <c r="C109" s="10"/>
      <c r="D109" s="47"/>
      <c r="E109" s="11"/>
      <c r="F109" s="10"/>
      <c r="G109" s="1"/>
      <c r="H109" s="69"/>
      <c r="I109" s="69"/>
      <c r="J109" s="1"/>
      <c r="K109" s="1"/>
      <c r="L109" s="1"/>
      <c r="M109" s="1"/>
      <c r="N109" s="1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">
      <c r="A110" s="49"/>
      <c r="B110" s="9"/>
      <c r="C110" s="10"/>
      <c r="D110" s="51"/>
      <c r="E110" s="11"/>
      <c r="F110" s="10"/>
      <c r="G110" s="1"/>
      <c r="H110" s="78"/>
      <c r="I110" s="78"/>
    </row>
    <row r="111" spans="1:24" ht="15">
      <c r="A111" s="46"/>
      <c r="B111" s="9"/>
      <c r="C111" s="10"/>
      <c r="D111" s="47"/>
      <c r="E111" s="11"/>
      <c r="F111" s="10"/>
      <c r="G111" s="1"/>
      <c r="H111" s="78"/>
      <c r="I111" s="78"/>
    </row>
    <row r="112" spans="1:24" ht="15">
      <c r="A112" s="49"/>
      <c r="B112" s="9"/>
      <c r="C112" s="10"/>
      <c r="D112" s="51"/>
      <c r="E112" s="11"/>
      <c r="F112" s="10"/>
      <c r="G112" s="1"/>
      <c r="H112" s="78"/>
      <c r="I112" s="78"/>
    </row>
    <row r="113" spans="1:24" ht="15">
      <c r="A113" s="46"/>
      <c r="B113" s="9"/>
      <c r="C113" s="10"/>
      <c r="D113" s="47"/>
      <c r="E113" s="11"/>
      <c r="F113" s="10"/>
      <c r="G113" s="1"/>
      <c r="H113" s="78"/>
      <c r="I113" s="78"/>
    </row>
    <row r="114" spans="1:24" ht="15">
      <c r="A114" s="76"/>
      <c r="B114" s="9"/>
      <c r="C114" s="10"/>
      <c r="D114" s="77"/>
      <c r="E114" s="11"/>
      <c r="F114" s="10"/>
      <c r="G114" s="1"/>
      <c r="H114" s="69"/>
      <c r="I114" s="69"/>
      <c r="J114" s="1"/>
      <c r="K114" s="1"/>
      <c r="L114" s="1"/>
      <c r="M114" s="1"/>
      <c r="N114" s="1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">
      <c r="A115" s="49"/>
      <c r="B115" s="9"/>
      <c r="C115" s="10"/>
      <c r="D115" s="77"/>
      <c r="E115" s="11"/>
      <c r="F115" s="10"/>
      <c r="G115" s="1"/>
      <c r="H115" s="78"/>
      <c r="I115" s="78"/>
    </row>
    <row r="116" spans="1:24" ht="15">
      <c r="A116" s="54"/>
      <c r="B116" s="9"/>
      <c r="C116" s="10"/>
      <c r="D116" s="77"/>
      <c r="E116" s="11"/>
      <c r="F116" s="10"/>
      <c r="G116" s="1"/>
      <c r="H116" s="78"/>
      <c r="I116" s="78"/>
    </row>
    <row r="117" spans="1:24" ht="15">
      <c r="A117" s="49"/>
      <c r="B117" s="9"/>
      <c r="C117" s="10"/>
      <c r="D117" s="77"/>
      <c r="E117" s="11"/>
      <c r="F117" s="10"/>
      <c r="G117" s="1"/>
      <c r="H117" s="78"/>
      <c r="I117" s="78"/>
    </row>
    <row r="118" spans="1:24" ht="15">
      <c r="A118" s="54"/>
      <c r="B118" s="9"/>
      <c r="C118" s="10"/>
      <c r="D118" s="77"/>
      <c r="E118" s="11"/>
      <c r="F118" s="10"/>
      <c r="G118" s="1"/>
      <c r="H118" s="78"/>
      <c r="I118" s="78"/>
    </row>
    <row r="119" spans="1:24" ht="15">
      <c r="A119" s="49"/>
      <c r="B119" s="9"/>
      <c r="C119" s="10"/>
      <c r="D119" s="77"/>
      <c r="E119" s="11"/>
      <c r="F119" s="10"/>
      <c r="G119" s="1"/>
      <c r="H119" s="78"/>
      <c r="I119" s="78"/>
    </row>
    <row r="120" spans="1:24" ht="15">
      <c r="A120" s="54"/>
      <c r="B120" s="9"/>
      <c r="C120" s="10"/>
      <c r="D120" s="77"/>
      <c r="E120" s="11"/>
      <c r="F120" s="10"/>
      <c r="G120" s="1"/>
      <c r="H120" s="78"/>
      <c r="I120" s="78"/>
    </row>
    <row r="121" spans="1:24" ht="15">
      <c r="A121" s="49"/>
      <c r="B121" s="9"/>
      <c r="C121" s="10"/>
      <c r="D121" s="77"/>
      <c r="E121" s="11"/>
      <c r="F121" s="10"/>
      <c r="H121" s="78"/>
      <c r="I121" s="78"/>
    </row>
    <row r="122" spans="1:24" ht="15">
      <c r="A122" s="79"/>
      <c r="B122" s="9"/>
      <c r="C122" s="10"/>
      <c r="D122" s="77"/>
      <c r="E122" s="11"/>
      <c r="F122" s="10"/>
      <c r="H122" s="78"/>
      <c r="I122" s="78"/>
    </row>
    <row r="123" spans="1:24" ht="15">
      <c r="A123" s="49"/>
      <c r="B123" s="9"/>
      <c r="C123" s="10"/>
      <c r="D123" s="77"/>
      <c r="E123" s="11"/>
      <c r="F123" s="10"/>
      <c r="H123" s="78"/>
      <c r="I123" s="78"/>
    </row>
    <row r="124" spans="1:24" ht="15">
      <c r="A124" s="70"/>
      <c r="B124" s="9"/>
      <c r="C124" s="10"/>
      <c r="D124" s="67"/>
      <c r="E124" s="11"/>
      <c r="F124" s="10"/>
      <c r="G124" s="1"/>
      <c r="H124" s="78"/>
      <c r="I124" s="78"/>
    </row>
    <row r="125" spans="1:24" ht="15">
      <c r="A125" s="79"/>
      <c r="B125" s="9"/>
      <c r="C125" s="10"/>
      <c r="D125" s="77"/>
      <c r="E125" s="11"/>
      <c r="F125" s="10"/>
      <c r="H125" s="78"/>
      <c r="I125" s="78"/>
    </row>
    <row r="126" spans="1:24" ht="15">
      <c r="A126" s="49"/>
      <c r="B126" s="9"/>
      <c r="C126" s="10"/>
      <c r="D126" s="77"/>
      <c r="E126" s="11"/>
      <c r="F126" s="10"/>
      <c r="H126" s="78"/>
      <c r="I126" s="78"/>
    </row>
    <row r="127" spans="1:24" ht="15">
      <c r="A127" s="80"/>
      <c r="B127" s="9"/>
      <c r="C127" s="10"/>
      <c r="D127" s="77"/>
      <c r="E127" s="11"/>
      <c r="F127" s="10"/>
      <c r="H127" s="78"/>
      <c r="I127" s="78"/>
    </row>
    <row r="128" spans="1:24" ht="15">
      <c r="A128" s="80"/>
      <c r="B128" s="9"/>
      <c r="C128" s="10"/>
      <c r="D128" s="77"/>
      <c r="E128" s="11"/>
      <c r="F128" s="10"/>
      <c r="H128" s="74"/>
      <c r="I128" s="74"/>
      <c r="J128" s="1"/>
      <c r="K128" s="1"/>
      <c r="L128" s="1"/>
      <c r="M128" s="1"/>
      <c r="N128" s="1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5">
      <c r="A129" s="80"/>
      <c r="B129" s="9"/>
      <c r="C129" s="10"/>
      <c r="D129" s="67"/>
      <c r="E129" s="11"/>
      <c r="F129" s="10"/>
      <c r="G129" s="1"/>
      <c r="H129" s="78"/>
      <c r="I129" s="78"/>
    </row>
    <row r="130" spans="1:24" ht="15">
      <c r="A130" s="80"/>
      <c r="B130" s="9"/>
      <c r="C130" s="10"/>
      <c r="D130" s="77"/>
      <c r="E130" s="11"/>
      <c r="F130" s="10"/>
      <c r="H130" s="74"/>
      <c r="I130" s="74"/>
      <c r="J130" s="1"/>
      <c r="K130" s="1"/>
      <c r="L130" s="1"/>
      <c r="M130" s="1"/>
      <c r="N130" s="1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5">
      <c r="A131" s="80"/>
      <c r="B131" s="9"/>
      <c r="C131" s="10"/>
      <c r="D131" s="77"/>
      <c r="E131" s="11"/>
      <c r="F131" s="10"/>
      <c r="H131" s="83"/>
      <c r="I131" s="83"/>
      <c r="K131" s="1"/>
      <c r="L131" s="1"/>
      <c r="M131" s="1"/>
    </row>
    <row r="132" spans="1:24" ht="15">
      <c r="A132" s="80"/>
      <c r="B132" s="9"/>
      <c r="C132" s="10"/>
      <c r="D132" s="77"/>
      <c r="E132" s="11"/>
      <c r="F132" s="10"/>
      <c r="H132" s="78"/>
      <c r="I132" s="78"/>
      <c r="L132" s="1"/>
      <c r="M132" s="1"/>
    </row>
    <row r="133" spans="1:24" ht="15">
      <c r="A133" s="80"/>
      <c r="B133" s="9"/>
      <c r="C133" s="10"/>
      <c r="D133" s="77"/>
      <c r="E133" s="11"/>
      <c r="F133" s="10"/>
      <c r="H133" s="1"/>
      <c r="I133" s="1"/>
      <c r="L133" s="1"/>
      <c r="M133" s="1"/>
    </row>
    <row r="134" spans="1:24" ht="15">
      <c r="A134" s="80"/>
      <c r="B134" s="9"/>
      <c r="C134" s="10"/>
      <c r="D134" s="77"/>
      <c r="E134" s="11"/>
      <c r="F134" s="10"/>
      <c r="L134" s="1"/>
      <c r="M134" s="1"/>
    </row>
    <row r="135" spans="1:24" ht="15">
      <c r="A135" s="80"/>
      <c r="B135" s="9"/>
      <c r="C135" s="10"/>
      <c r="D135" s="77"/>
      <c r="E135" s="11"/>
      <c r="F135" s="10"/>
      <c r="L135" s="1"/>
      <c r="M135" s="1"/>
    </row>
    <row r="136" spans="1:24" ht="15">
      <c r="A136" s="80"/>
      <c r="B136" s="9"/>
      <c r="C136" s="10"/>
      <c r="D136" s="77"/>
      <c r="E136" s="11"/>
      <c r="F136" s="10"/>
      <c r="L136" s="1"/>
    </row>
    <row r="137" spans="1:24" ht="15">
      <c r="A137" s="80"/>
      <c r="B137" s="9"/>
      <c r="C137" s="10"/>
      <c r="D137" s="77"/>
      <c r="E137" s="11"/>
      <c r="F137" s="10"/>
    </row>
    <row r="138" spans="1:24" ht="15">
      <c r="A138" s="80"/>
      <c r="B138" s="9"/>
      <c r="C138" s="10"/>
      <c r="D138" s="77"/>
      <c r="E138" s="11"/>
      <c r="F138" s="10"/>
    </row>
    <row r="139" spans="1:24" ht="15">
      <c r="A139" s="80"/>
      <c r="B139" s="9"/>
      <c r="C139" s="10"/>
      <c r="D139" s="77"/>
      <c r="E139" s="11"/>
      <c r="F139" s="10"/>
    </row>
    <row r="140" spans="1:24" ht="15">
      <c r="A140" s="80"/>
      <c r="B140" s="9"/>
      <c r="C140" s="10"/>
      <c r="D140" s="77"/>
      <c r="E140" s="11"/>
      <c r="F140" s="10"/>
    </row>
    <row r="141" spans="1:24" ht="15">
      <c r="A141" s="80"/>
      <c r="B141" s="9"/>
      <c r="C141" s="10"/>
      <c r="D141" s="77"/>
      <c r="E141" s="11"/>
      <c r="F141" s="10"/>
    </row>
    <row r="142" spans="1:24" ht="15">
      <c r="A142" s="80"/>
      <c r="B142" s="9"/>
      <c r="C142" s="10"/>
      <c r="D142" s="77"/>
      <c r="E142" s="11"/>
      <c r="F142" s="10"/>
    </row>
    <row r="143" spans="1:24" ht="15">
      <c r="A143" s="80"/>
      <c r="B143" s="9"/>
      <c r="C143" s="10"/>
      <c r="D143" s="72"/>
      <c r="E143" s="11"/>
      <c r="F143" s="10"/>
      <c r="G143" s="1"/>
    </row>
    <row r="144" spans="1:24" ht="15">
      <c r="A144" s="80"/>
      <c r="B144" s="9"/>
      <c r="C144" s="10"/>
      <c r="D144" s="77"/>
      <c r="E144" s="11"/>
      <c r="F144" s="10"/>
    </row>
    <row r="145" spans="1:7" ht="15">
      <c r="A145" s="80"/>
      <c r="B145" s="9"/>
      <c r="C145" s="10"/>
      <c r="D145" s="72"/>
      <c r="E145" s="11"/>
      <c r="F145" s="10"/>
      <c r="G145" s="1"/>
    </row>
    <row r="146" spans="1:7" ht="15">
      <c r="A146" s="80"/>
      <c r="B146" s="81"/>
      <c r="C146" s="10"/>
      <c r="D146" s="82"/>
      <c r="E146" s="11"/>
      <c r="F146" s="10"/>
    </row>
    <row r="147" spans="1:7" ht="15">
      <c r="A147" s="80"/>
      <c r="B147" s="9"/>
      <c r="C147" s="10"/>
      <c r="D147" s="77"/>
      <c r="E147" s="11"/>
    </row>
    <row r="148" spans="1:7" ht="15">
      <c r="A148" s="80"/>
      <c r="B148" s="9"/>
      <c r="C148" s="10"/>
      <c r="D148" s="77"/>
      <c r="E148" s="11"/>
      <c r="F148" s="10"/>
    </row>
    <row r="149" spans="1:7" ht="15">
      <c r="A149" s="80"/>
      <c r="B149" s="9"/>
      <c r="C149" s="10"/>
      <c r="D149" s="77"/>
      <c r="E149" s="11"/>
      <c r="F149" s="10"/>
    </row>
    <row r="150" spans="1:7" ht="15">
      <c r="A150" s="80"/>
      <c r="B150" s="9"/>
      <c r="C150" s="10"/>
      <c r="D150" s="77"/>
      <c r="E150" s="11"/>
      <c r="F150" s="10"/>
    </row>
    <row r="151" spans="1:7" ht="15">
      <c r="A151" s="80"/>
      <c r="B151" s="9"/>
      <c r="C151" s="10"/>
      <c r="D151" s="77"/>
      <c r="E151" s="11"/>
      <c r="F151" s="10"/>
    </row>
    <row r="152" spans="1:7" ht="15">
      <c r="A152" s="80"/>
      <c r="B152" s="9"/>
      <c r="C152" s="10"/>
      <c r="D152" s="77"/>
      <c r="E152" s="11"/>
      <c r="F152" s="10"/>
    </row>
    <row r="153" spans="1:7" ht="15">
      <c r="A153" s="80"/>
      <c r="B153" s="9"/>
      <c r="C153" s="10"/>
      <c r="D153" s="77"/>
      <c r="E153" s="11"/>
      <c r="F153" s="10"/>
    </row>
    <row r="154" spans="1:7" ht="15">
      <c r="A154" s="80"/>
      <c r="B154" s="9"/>
      <c r="C154" s="10"/>
      <c r="D154" s="77"/>
      <c r="E154" s="11"/>
      <c r="F154" s="10"/>
    </row>
    <row r="155" spans="1:7" ht="15">
      <c r="A155" s="80"/>
      <c r="B155" s="9"/>
      <c r="C155" s="10"/>
      <c r="D155" s="77"/>
      <c r="E155" s="11"/>
      <c r="F155" s="10"/>
    </row>
    <row r="156" spans="1:7" ht="15">
      <c r="A156" s="80"/>
      <c r="B156" s="9"/>
      <c r="C156" s="10"/>
      <c r="D156" s="77"/>
      <c r="E156" s="11"/>
      <c r="F156" s="10"/>
    </row>
    <row r="157" spans="1:7" ht="15">
      <c r="A157" s="80"/>
      <c r="B157" s="9"/>
      <c r="C157" s="10"/>
      <c r="D157" s="77"/>
      <c r="E157" s="11"/>
      <c r="F157" s="10"/>
    </row>
    <row r="158" spans="1:7" ht="15">
      <c r="A158" s="80"/>
      <c r="B158" s="9"/>
      <c r="C158" s="10"/>
      <c r="D158" s="77"/>
      <c r="E158" s="11"/>
      <c r="F158" s="10"/>
    </row>
    <row r="159" spans="1:7" ht="15">
      <c r="A159" s="80"/>
      <c r="B159" s="9"/>
      <c r="C159" s="10"/>
      <c r="D159" s="77"/>
      <c r="E159" s="11"/>
      <c r="F159" s="10"/>
    </row>
    <row r="160" spans="1:7" ht="15">
      <c r="B160" s="9"/>
      <c r="C160" s="10"/>
      <c r="D160" s="8" t="e">
        <f>IF(C160=0,SUMIFS(#REF!,#REF!,$A160),C160+ (SUMIFS(#REF!,#REF!,$A160)))</f>
        <v>#REF!</v>
      </c>
      <c r="E160" s="11"/>
      <c r="F160" s="10"/>
    </row>
    <row r="161" spans="2:6" ht="15">
      <c r="B161" s="9"/>
      <c r="C161" s="10"/>
      <c r="D161" s="8" t="e">
        <f>IF(C161=0,SUMIFS(#REF!,#REF!,$A161),C161+ (SUMIFS(#REF!,#REF!,$A161)))</f>
        <v>#REF!</v>
      </c>
      <c r="E161" s="11"/>
      <c r="F161" s="10"/>
    </row>
    <row r="162" spans="2:6" ht="15">
      <c r="B162" s="9"/>
      <c r="C162" s="10"/>
      <c r="D162" s="8" t="e">
        <f>IF(C162=0,SUMIFS(#REF!,#REF!,$A162),C162+ (SUMIFS(#REF!,#REF!,$A162)))</f>
        <v>#REF!</v>
      </c>
      <c r="E162" s="11"/>
      <c r="F162" s="10"/>
    </row>
    <row r="163" spans="2:6" ht="15">
      <c r="B163" s="9"/>
      <c r="C163" s="10"/>
      <c r="D163" s="8" t="e">
        <f>IF(C163=0,SUMIFS(#REF!,#REF!,$A163),C163+ (SUMIFS(#REF!,#REF!,$A163)))</f>
        <v>#REF!</v>
      </c>
      <c r="E163" s="11"/>
      <c r="F163" s="10"/>
    </row>
    <row r="164" spans="2:6" ht="15">
      <c r="B164" s="9"/>
      <c r="C164" s="10"/>
      <c r="D164" s="8" t="e">
        <f>IF(C164=0,SUMIFS(#REF!,#REF!,$A164),C164+ (SUMIFS(#REF!,#REF!,$A164)))</f>
        <v>#REF!</v>
      </c>
      <c r="E164" s="11"/>
      <c r="F164" s="10"/>
    </row>
    <row r="165" spans="2:6" ht="15">
      <c r="B165" s="9"/>
      <c r="C165" s="10"/>
      <c r="D165" s="8" t="e">
        <f>IF(C165=0,SUMIFS(#REF!,#REF!,$A165),C165+ (SUMIFS(#REF!,#REF!,$A165)))</f>
        <v>#REF!</v>
      </c>
      <c r="E165" s="11"/>
      <c r="F165" s="10"/>
    </row>
    <row r="166" spans="2:6" ht="15">
      <c r="B166" s="9"/>
      <c r="C166" s="10"/>
      <c r="D166" s="8" t="e">
        <f>IF(C166=0,SUMIFS(#REF!,#REF!,$A166),C166+ (SUMIFS(#REF!,#REF!,$A166)))</f>
        <v>#REF!</v>
      </c>
      <c r="E166" s="11"/>
      <c r="F166" s="10"/>
    </row>
    <row r="167" spans="2:6" ht="15">
      <c r="B167" s="9"/>
      <c r="C167" s="10"/>
      <c r="D167" s="8" t="e">
        <f>IF(C167=0,SUMIFS(#REF!,#REF!,$A167),C167+ (SUMIFS(#REF!,#REF!,$A167)))</f>
        <v>#REF!</v>
      </c>
      <c r="E167" s="11"/>
      <c r="F167" s="10"/>
    </row>
    <row r="168" spans="2:6" ht="15">
      <c r="B168" s="9"/>
      <c r="C168" s="10"/>
      <c r="D168" s="8" t="e">
        <f>IF(C168=0,SUMIFS(#REF!,#REF!,$A168),C168+ (SUMIFS(#REF!,#REF!,$A168)))</f>
        <v>#REF!</v>
      </c>
      <c r="E168" s="11"/>
      <c r="F168" s="10"/>
    </row>
    <row r="169" spans="2:6" ht="15">
      <c r="B169" s="9"/>
      <c r="C169" s="10"/>
      <c r="D169" s="8" t="e">
        <f>IF(C169=0,SUMIFS(#REF!,#REF!,$A169),C169+ (SUMIFS(#REF!,#REF!,$A169)))</f>
        <v>#REF!</v>
      </c>
      <c r="E169" s="11"/>
      <c r="F169" s="10"/>
    </row>
    <row r="170" spans="2:6" ht="15">
      <c r="B170" s="9"/>
      <c r="C170" s="10"/>
      <c r="D170" s="8" t="e">
        <f>IF(C170=0,SUMIFS(#REF!,#REF!,$A170),C170+ (SUMIFS(#REF!,#REF!,$A170)))</f>
        <v>#REF!</v>
      </c>
      <c r="E170" s="11"/>
      <c r="F170" s="10"/>
    </row>
    <row r="171" spans="2:6" ht="15">
      <c r="B171" s="9"/>
      <c r="C171" s="10"/>
      <c r="D171" s="8" t="e">
        <f>IF(C171=0,SUMIFS(#REF!,#REF!,$A171),C171+ (SUMIFS(#REF!,#REF!,$A171)))</f>
        <v>#REF!</v>
      </c>
      <c r="E171" s="11"/>
      <c r="F171" s="10"/>
    </row>
    <row r="172" spans="2:6" ht="15">
      <c r="B172" s="9"/>
      <c r="C172" s="10"/>
      <c r="D172" s="8" t="e">
        <f>IF(C172=0,SUMIFS(#REF!,#REF!,$A172),C172+ (SUMIFS(#REF!,#REF!,$A172)))</f>
        <v>#REF!</v>
      </c>
      <c r="E172" s="11"/>
      <c r="F172" s="10"/>
    </row>
    <row r="173" spans="2:6" ht="15">
      <c r="B173" s="9"/>
      <c r="C173" s="10"/>
      <c r="D173" s="8" t="e">
        <f>IF(C173=0,SUMIFS(#REF!,#REF!,$A173),C173+ (SUMIFS(#REF!,#REF!,$A173)))</f>
        <v>#REF!</v>
      </c>
      <c r="E173" s="11"/>
      <c r="F173" s="10"/>
    </row>
    <row r="174" spans="2:6" ht="15">
      <c r="B174" s="9"/>
      <c r="C174" s="10"/>
      <c r="D174" s="8" t="e">
        <f>IF(C174=0,SUMIFS(#REF!,#REF!,$A174),C174+ (SUMIFS(#REF!,#REF!,$A174)))</f>
        <v>#REF!</v>
      </c>
      <c r="E174" s="11"/>
      <c r="F174" s="10"/>
    </row>
    <row r="175" spans="2:6" ht="15">
      <c r="B175" s="9"/>
      <c r="C175" s="10"/>
      <c r="D175" s="8" t="e">
        <f>IF(C175=0,SUMIFS(#REF!,#REF!,$A175),C175+ (SUMIFS(#REF!,#REF!,$A175)))</f>
        <v>#REF!</v>
      </c>
      <c r="E175" s="11"/>
      <c r="F175" s="10"/>
    </row>
    <row r="176" spans="2:6" ht="15">
      <c r="B176" s="9"/>
      <c r="C176" s="10"/>
      <c r="D176" s="8" t="e">
        <f>IF(C176=0,SUMIFS(#REF!,#REF!,$A176),C176+ (SUMIFS(#REF!,#REF!,$A176)))</f>
        <v>#REF!</v>
      </c>
      <c r="E176" s="11"/>
      <c r="F176" s="10"/>
    </row>
    <row r="177" spans="2:6" ht="15">
      <c r="B177" s="9"/>
      <c r="C177" s="10"/>
      <c r="D177" s="8" t="e">
        <f>IF(C177=0,SUMIFS(#REF!,#REF!,$A177),C177+ (SUMIFS(#REF!,#REF!,$A177)))</f>
        <v>#REF!</v>
      </c>
      <c r="E177" s="11"/>
      <c r="F177" s="10"/>
    </row>
    <row r="178" spans="2:6" ht="15">
      <c r="B178" s="9"/>
      <c r="C178" s="10"/>
      <c r="D178" s="8" t="e">
        <f>IF(C178=0,SUMIFS(#REF!,#REF!,$A178),C178+ (SUMIFS(#REF!,#REF!,$A178)))</f>
        <v>#REF!</v>
      </c>
      <c r="E178" s="11"/>
      <c r="F178" s="10"/>
    </row>
    <row r="179" spans="2:6" ht="15">
      <c r="B179" s="9"/>
      <c r="C179" s="10"/>
      <c r="D179" s="8" t="e">
        <f>IF(C179=0,SUMIFS(#REF!,#REF!,$A179),C179+ (SUMIFS(#REF!,#REF!,$A179)))</f>
        <v>#REF!</v>
      </c>
      <c r="E179" s="11"/>
      <c r="F179" s="10"/>
    </row>
    <row r="180" spans="2:6" ht="15">
      <c r="B180" s="9"/>
      <c r="C180" s="10"/>
      <c r="D180" s="8" t="e">
        <f>IF(C180=0,SUMIFS(#REF!,#REF!,$A180),C180+ (SUMIFS(#REF!,#REF!,$A180)))</f>
        <v>#REF!</v>
      </c>
      <c r="E180" s="11"/>
      <c r="F180" s="10"/>
    </row>
    <row r="181" spans="2:6" ht="15">
      <c r="B181" s="9"/>
      <c r="C181" s="10"/>
      <c r="D181" s="8" t="e">
        <f>IF(C181=0,SUMIFS(#REF!,#REF!,$A181),C181+ (SUMIFS(#REF!,#REF!,$A181)))</f>
        <v>#REF!</v>
      </c>
      <c r="E181" s="11"/>
      <c r="F181" s="10"/>
    </row>
    <row r="182" spans="2:6" ht="15">
      <c r="B182" s="9"/>
      <c r="C182" s="10"/>
      <c r="D182" s="8" t="e">
        <f>IF(C182=0,SUMIFS(#REF!,#REF!,$A182),C182+ (SUMIFS(#REF!,#REF!,$A182)))</f>
        <v>#REF!</v>
      </c>
      <c r="E182" s="11"/>
      <c r="F182" s="10"/>
    </row>
    <row r="183" spans="2:6" ht="15">
      <c r="B183" s="9"/>
      <c r="C183" s="10"/>
      <c r="D183" s="8" t="e">
        <f>IF(C183=0,SUMIFS(#REF!,#REF!,$A183),C183+ (SUMIFS(#REF!,#REF!,$A183)))</f>
        <v>#REF!</v>
      </c>
      <c r="E183" s="11"/>
      <c r="F183" s="10"/>
    </row>
    <row r="184" spans="2:6" ht="15">
      <c r="B184" s="9"/>
      <c r="C184" s="10"/>
      <c r="D184" s="8" t="e">
        <f>IF(C184=0,SUMIFS(#REF!,#REF!,$A184),C184+ (SUMIFS(#REF!,#REF!,$A184)))</f>
        <v>#REF!</v>
      </c>
      <c r="E184" s="11"/>
      <c r="F184" s="10"/>
    </row>
    <row r="185" spans="2:6" ht="15">
      <c r="B185" s="9"/>
      <c r="C185" s="10"/>
      <c r="D185" s="8" t="e">
        <f>IF(C185=0,SUMIFS(#REF!,#REF!,$A185),C185+ (SUMIFS(#REF!,#REF!,$A185)))</f>
        <v>#REF!</v>
      </c>
      <c r="E185" s="11"/>
      <c r="F185" s="10"/>
    </row>
    <row r="186" spans="2:6" ht="15">
      <c r="B186" s="9"/>
      <c r="C186" s="10"/>
      <c r="D186" s="8" t="e">
        <f>IF(C186=0,SUMIFS(#REF!,#REF!,$A186),C186+ (SUMIFS(#REF!,#REF!,$A186)))</f>
        <v>#REF!</v>
      </c>
      <c r="E186" s="11"/>
      <c r="F186" s="10"/>
    </row>
    <row r="187" spans="2:6" ht="15">
      <c r="B187" s="9"/>
      <c r="C187" s="10"/>
      <c r="D187" s="8" t="e">
        <f>IF(C187=0,SUMIFS(#REF!,#REF!,$A187),C187+ (SUMIFS(#REF!,#REF!,$A187)))</f>
        <v>#REF!</v>
      </c>
      <c r="E187" s="11"/>
      <c r="F187" s="10"/>
    </row>
    <row r="188" spans="2:6" ht="15">
      <c r="B188" s="9"/>
      <c r="C188" s="10"/>
      <c r="D188" s="8" t="e">
        <f>IF(C188=0,SUMIFS(#REF!,#REF!,$A188),C188+ (SUMIFS(#REF!,#REF!,$A188)))</f>
        <v>#REF!</v>
      </c>
      <c r="E188" s="11"/>
      <c r="F188" s="10"/>
    </row>
    <row r="189" spans="2:6" ht="15">
      <c r="B189" s="9"/>
      <c r="C189" s="10"/>
      <c r="D189" s="8" t="e">
        <f>IF(C189=0,SUMIFS(#REF!,#REF!,$A189),C189+ (SUMIFS(#REF!,#REF!,$A189)))</f>
        <v>#REF!</v>
      </c>
      <c r="E189" s="11"/>
      <c r="F189" s="10"/>
    </row>
    <row r="190" spans="2:6" ht="15">
      <c r="B190" s="9"/>
      <c r="C190" s="10"/>
      <c r="D190" s="8" t="e">
        <f>IF(C190=0,SUMIFS(#REF!,#REF!,$A190),C190+ (SUMIFS(#REF!,#REF!,$A190)))</f>
        <v>#REF!</v>
      </c>
      <c r="E190" s="11"/>
      <c r="F190" s="10"/>
    </row>
    <row r="191" spans="2:6" ht="15">
      <c r="B191" s="9"/>
      <c r="C191" s="10"/>
      <c r="D191" s="8" t="e">
        <f>IF(C191=0,SUMIFS(#REF!,#REF!,$A191),C191+ (SUMIFS(#REF!,#REF!,$A191)))</f>
        <v>#REF!</v>
      </c>
      <c r="E191" s="11"/>
      <c r="F191" s="10"/>
    </row>
    <row r="192" spans="2:6" ht="15">
      <c r="B192" s="9"/>
      <c r="C192" s="10"/>
      <c r="D192" s="8" t="e">
        <f>IF(C192=0,SUMIFS(#REF!,#REF!,$A192),C192+ (SUMIFS(#REF!,#REF!,$A192)))</f>
        <v>#REF!</v>
      </c>
      <c r="E192" s="11"/>
      <c r="F192" s="10"/>
    </row>
    <row r="193" spans="2:6" ht="15">
      <c r="B193" s="9"/>
      <c r="C193" s="10"/>
      <c r="D193" s="8" t="e">
        <f>IF(C193=0,SUMIFS(#REF!,#REF!,$A193),C193+ (SUMIFS(#REF!,#REF!,$A193)))</f>
        <v>#REF!</v>
      </c>
      <c r="E193" s="11"/>
      <c r="F193" s="10"/>
    </row>
    <row r="194" spans="2:6" ht="15">
      <c r="B194" s="9"/>
      <c r="C194" s="10"/>
      <c r="D194" s="8" t="e">
        <f>IF(C194=0,SUMIFS(#REF!,#REF!,$A194),C194+ (SUMIFS(#REF!,#REF!,$A194)))</f>
        <v>#REF!</v>
      </c>
      <c r="E194" s="11"/>
      <c r="F194" s="10"/>
    </row>
    <row r="195" spans="2:6" ht="15">
      <c r="B195" s="9"/>
      <c r="C195" s="10"/>
      <c r="D195" s="8" t="e">
        <f>IF(C195=0,SUMIFS(#REF!,#REF!,$A195),C195+ (SUMIFS(#REF!,#REF!,$A195)))</f>
        <v>#REF!</v>
      </c>
      <c r="E195" s="11"/>
      <c r="F195" s="10"/>
    </row>
    <row r="196" spans="2:6" ht="15">
      <c r="B196" s="9"/>
      <c r="C196" s="10"/>
      <c r="D196" s="8" t="e">
        <f>IF(C196=0,SUMIFS(#REF!,#REF!,$A196),C196+ (SUMIFS(#REF!,#REF!,$A196)))</f>
        <v>#REF!</v>
      </c>
      <c r="E196" s="11"/>
      <c r="F196" s="10"/>
    </row>
    <row r="197" spans="2:6" ht="15">
      <c r="B197" s="9"/>
      <c r="C197" s="10"/>
      <c r="D197" s="8" t="e">
        <f>IF(C197=0,SUMIFS(#REF!,#REF!,$A197),C197+ (SUMIFS(#REF!,#REF!,$A197)))</f>
        <v>#REF!</v>
      </c>
      <c r="E197" s="11"/>
      <c r="F197" s="10"/>
    </row>
    <row r="198" spans="2:6" ht="15">
      <c r="B198" s="9"/>
      <c r="C198" s="10"/>
      <c r="D198" s="8" t="e">
        <f>IF(C198=0,SUMIFS(#REF!,#REF!,$A198),C198+ (SUMIFS(#REF!,#REF!,$A198)))</f>
        <v>#REF!</v>
      </c>
      <c r="E198" s="11"/>
      <c r="F198" s="10"/>
    </row>
    <row r="199" spans="2:6" ht="12.75">
      <c r="B199" s="9"/>
      <c r="C199" s="10"/>
      <c r="D199" s="11"/>
      <c r="E199" s="11"/>
      <c r="F199" s="10"/>
    </row>
    <row r="200" spans="2:6" ht="12.75">
      <c r="B200" s="9"/>
      <c r="C200" s="10"/>
      <c r="D200" s="11"/>
      <c r="E200" s="11"/>
      <c r="F200" s="10"/>
    </row>
    <row r="201" spans="2:6" ht="12.75">
      <c r="B201" s="9"/>
      <c r="C201" s="10"/>
      <c r="D201" s="11"/>
      <c r="E201" s="11"/>
      <c r="F201" s="10"/>
    </row>
    <row r="202" spans="2:6" ht="12.75">
      <c r="B202" s="9"/>
      <c r="C202" s="10"/>
      <c r="D202" s="11"/>
      <c r="E202" s="11"/>
      <c r="F202" s="10"/>
    </row>
    <row r="203" spans="2:6" ht="12.75">
      <c r="B203" s="9"/>
      <c r="C203" s="10"/>
      <c r="D203" s="11"/>
      <c r="E203" s="11"/>
      <c r="F203" s="10"/>
    </row>
    <row r="204" spans="2:6" ht="12.75">
      <c r="B204" s="9"/>
      <c r="C204" s="10"/>
      <c r="D204" s="11"/>
      <c r="E204" s="11"/>
      <c r="F204" s="10"/>
    </row>
    <row r="205" spans="2:6" ht="12.75">
      <c r="B205" s="9"/>
      <c r="C205" s="10"/>
      <c r="D205" s="11"/>
      <c r="E205" s="11"/>
      <c r="F205" s="10"/>
    </row>
    <row r="206" spans="2:6" ht="12.75">
      <c r="B206" s="9"/>
      <c r="C206" s="10"/>
      <c r="D206" s="11"/>
      <c r="E206" s="11"/>
      <c r="F206" s="10"/>
    </row>
    <row r="207" spans="2:6" ht="12.75">
      <c r="B207" s="9"/>
      <c r="C207" s="10"/>
      <c r="D207" s="11"/>
      <c r="E207" s="11"/>
      <c r="F207" s="10"/>
    </row>
    <row r="208" spans="2:6" ht="12.75">
      <c r="B208" s="9"/>
      <c r="C208" s="10"/>
      <c r="D208" s="11"/>
      <c r="E208" s="11"/>
      <c r="F208" s="10"/>
    </row>
    <row r="209" spans="2:6" ht="12.75">
      <c r="B209" s="9"/>
      <c r="C209" s="10"/>
      <c r="D209" s="11"/>
      <c r="E209" s="11"/>
      <c r="F209" s="10"/>
    </row>
    <row r="210" spans="2:6" ht="12.75">
      <c r="B210" s="9"/>
      <c r="C210" s="10"/>
      <c r="D210" s="11"/>
      <c r="E210" s="11"/>
      <c r="F210" s="10"/>
    </row>
    <row r="211" spans="2:6" ht="12.75">
      <c r="B211" s="9"/>
      <c r="C211" s="10"/>
      <c r="D211" s="11"/>
      <c r="E211" s="11"/>
      <c r="F211" s="10"/>
    </row>
    <row r="212" spans="2:6" ht="12.75">
      <c r="B212" s="9"/>
      <c r="C212" s="10"/>
      <c r="D212" s="11"/>
      <c r="E212" s="11"/>
      <c r="F212" s="10"/>
    </row>
    <row r="213" spans="2:6" ht="12.75">
      <c r="B213" s="9"/>
      <c r="C213" s="10"/>
      <c r="D213" s="11"/>
      <c r="E213" s="11"/>
      <c r="F213" s="10"/>
    </row>
    <row r="214" spans="2:6" ht="12.75">
      <c r="B214" s="9"/>
      <c r="C214" s="10"/>
      <c r="D214" s="11"/>
      <c r="E214" s="11"/>
      <c r="F214" s="10"/>
    </row>
    <row r="215" spans="2:6" ht="12.75">
      <c r="B215" s="9"/>
      <c r="C215" s="10"/>
      <c r="D215" s="11"/>
      <c r="E215" s="11"/>
      <c r="F215" s="10"/>
    </row>
    <row r="216" spans="2:6" ht="12.75">
      <c r="B216" s="9"/>
      <c r="C216" s="10"/>
      <c r="D216" s="11"/>
      <c r="E216" s="11"/>
      <c r="F216" s="10"/>
    </row>
    <row r="217" spans="2:6" ht="12.75">
      <c r="B217" s="9"/>
      <c r="C217" s="10"/>
      <c r="D217" s="11"/>
      <c r="E217" s="11"/>
      <c r="F217" s="10"/>
    </row>
    <row r="218" spans="2:6" ht="12.75">
      <c r="B218" s="9"/>
      <c r="C218" s="10"/>
      <c r="D218" s="11"/>
      <c r="E218" s="11"/>
      <c r="F218" s="10"/>
    </row>
    <row r="219" spans="2:6" ht="12.75">
      <c r="B219" s="9"/>
      <c r="C219" s="10"/>
      <c r="D219" s="11"/>
      <c r="E219" s="11"/>
      <c r="F219" s="10"/>
    </row>
    <row r="220" spans="2:6" ht="12.75">
      <c r="B220" s="9"/>
      <c r="C220" s="10"/>
      <c r="D220" s="11"/>
      <c r="E220" s="11"/>
      <c r="F220" s="10"/>
    </row>
    <row r="221" spans="2:6" ht="12.75">
      <c r="B221" s="9"/>
      <c r="C221" s="10"/>
      <c r="D221" s="11"/>
      <c r="E221" s="11"/>
      <c r="F221" s="10"/>
    </row>
    <row r="222" spans="2:6" ht="12.75">
      <c r="B222" s="9"/>
      <c r="C222" s="10"/>
      <c r="D222" s="11"/>
      <c r="E222" s="11"/>
      <c r="F222" s="10"/>
    </row>
    <row r="223" spans="2:6" ht="12.75">
      <c r="B223" s="9"/>
      <c r="C223" s="10"/>
      <c r="D223" s="11"/>
      <c r="E223" s="11"/>
      <c r="F223" s="10"/>
    </row>
    <row r="224" spans="2:6" ht="12.75">
      <c r="B224" s="9"/>
      <c r="C224" s="10"/>
      <c r="D224" s="11"/>
      <c r="E224" s="11"/>
      <c r="F224" s="10"/>
    </row>
    <row r="225" spans="2:6" ht="12.75">
      <c r="B225" s="9"/>
      <c r="C225" s="10"/>
      <c r="D225" s="11"/>
      <c r="E225" s="11"/>
      <c r="F225" s="10"/>
    </row>
    <row r="226" spans="2:6" ht="12.75">
      <c r="B226" s="9"/>
      <c r="C226" s="10"/>
      <c r="D226" s="11"/>
      <c r="E226" s="11"/>
      <c r="F226" s="10"/>
    </row>
    <row r="227" spans="2:6" ht="12.75">
      <c r="B227" s="9"/>
      <c r="C227" s="10"/>
      <c r="D227" s="11"/>
      <c r="E227" s="11"/>
      <c r="F227" s="10"/>
    </row>
    <row r="228" spans="2:6" ht="12.75">
      <c r="B228" s="9"/>
      <c r="C228" s="10"/>
      <c r="D228" s="11"/>
      <c r="E228" s="11"/>
      <c r="F228" s="10"/>
    </row>
    <row r="229" spans="2:6" ht="12.75">
      <c r="B229" s="9"/>
      <c r="C229" s="10"/>
      <c r="D229" s="11"/>
      <c r="E229" s="11"/>
      <c r="F229" s="10"/>
    </row>
    <row r="230" spans="2:6" ht="12.75">
      <c r="B230" s="9"/>
      <c r="C230" s="10"/>
      <c r="D230" s="11"/>
      <c r="E230" s="11"/>
      <c r="F230" s="10"/>
    </row>
    <row r="231" spans="2:6" ht="12.75">
      <c r="B231" s="9"/>
      <c r="C231" s="10"/>
      <c r="D231" s="11"/>
      <c r="E231" s="11"/>
      <c r="F231" s="10"/>
    </row>
    <row r="232" spans="2:6" ht="12.75">
      <c r="B232" s="9"/>
      <c r="C232" s="10"/>
      <c r="D232" s="11"/>
      <c r="E232" s="11"/>
      <c r="F232" s="10"/>
    </row>
    <row r="233" spans="2:6" ht="12.75">
      <c r="B233" s="9"/>
      <c r="C233" s="10"/>
      <c r="D233" s="11"/>
      <c r="E233" s="11"/>
      <c r="F233" s="10"/>
    </row>
    <row r="234" spans="2:6" ht="12.75">
      <c r="B234" s="9"/>
      <c r="C234" s="10"/>
      <c r="D234" s="11"/>
      <c r="E234" s="11"/>
      <c r="F234" s="10"/>
    </row>
    <row r="235" spans="2:6" ht="12.75">
      <c r="B235" s="9"/>
      <c r="C235" s="10"/>
      <c r="D235" s="11"/>
      <c r="E235" s="11"/>
      <c r="F235" s="10"/>
    </row>
    <row r="236" spans="2:6" ht="12.75">
      <c r="B236" s="9"/>
      <c r="C236" s="10"/>
      <c r="D236" s="11"/>
      <c r="E236" s="11"/>
      <c r="F236" s="10"/>
    </row>
    <row r="237" spans="2:6" ht="12.75">
      <c r="B237" s="9"/>
      <c r="C237" s="10"/>
      <c r="D237" s="11"/>
      <c r="E237" s="11"/>
      <c r="F237" s="10"/>
    </row>
    <row r="238" spans="2:6" ht="12.75">
      <c r="B238" s="9"/>
      <c r="C238" s="10"/>
      <c r="D238" s="11"/>
      <c r="E238" s="11"/>
      <c r="F238" s="10"/>
    </row>
    <row r="239" spans="2:6" ht="12.75">
      <c r="B239" s="9"/>
      <c r="C239" s="10"/>
      <c r="D239" s="11"/>
      <c r="E239" s="11"/>
      <c r="F239" s="10"/>
    </row>
    <row r="240" spans="2:6" ht="12.75">
      <c r="B240" s="9"/>
      <c r="C240" s="10"/>
      <c r="D240" s="11"/>
      <c r="E240" s="11"/>
      <c r="F240" s="10"/>
    </row>
    <row r="241" spans="2:6" ht="12.75">
      <c r="B241" s="9"/>
      <c r="C241" s="10"/>
      <c r="D241" s="11"/>
      <c r="E241" s="11"/>
      <c r="F241" s="10"/>
    </row>
    <row r="242" spans="2:6" ht="12.75">
      <c r="B242" s="9"/>
      <c r="C242" s="10"/>
      <c r="D242" s="11"/>
      <c r="E242" s="11"/>
      <c r="F242" s="10"/>
    </row>
    <row r="243" spans="2:6" ht="12.75">
      <c r="B243" s="9"/>
      <c r="C243" s="10"/>
      <c r="D243" s="11"/>
      <c r="E243" s="11"/>
      <c r="F243" s="10"/>
    </row>
    <row r="244" spans="2:6" ht="12.75">
      <c r="B244" s="9"/>
      <c r="C244" s="10"/>
      <c r="D244" s="11"/>
      <c r="E244" s="11"/>
      <c r="F244" s="10"/>
    </row>
    <row r="245" spans="2:6" ht="12.75">
      <c r="B245" s="9"/>
      <c r="C245" s="10"/>
      <c r="D245" s="11"/>
      <c r="E245" s="11"/>
      <c r="F245" s="10"/>
    </row>
    <row r="246" spans="2:6" ht="12.75">
      <c r="B246" s="9"/>
      <c r="C246" s="10"/>
      <c r="D246" s="11"/>
      <c r="E246" s="11"/>
      <c r="F246" s="10"/>
    </row>
    <row r="247" spans="2:6" ht="12.75">
      <c r="B247" s="9"/>
      <c r="C247" s="10"/>
      <c r="D247" s="11"/>
      <c r="E247" s="11"/>
      <c r="F247" s="10"/>
    </row>
    <row r="248" spans="2:6" ht="12.75">
      <c r="B248" s="9"/>
      <c r="C248" s="10"/>
      <c r="D248" s="11"/>
      <c r="E248" s="11"/>
      <c r="F248" s="10"/>
    </row>
    <row r="249" spans="2:6" ht="12.75">
      <c r="B249" s="9"/>
      <c r="C249" s="10"/>
      <c r="D249" s="11"/>
      <c r="E249" s="11"/>
      <c r="F249" s="10"/>
    </row>
    <row r="250" spans="2:6" ht="12.75">
      <c r="B250" s="9"/>
      <c r="C250" s="10"/>
      <c r="D250" s="11"/>
      <c r="E250" s="11"/>
      <c r="F250" s="10"/>
    </row>
    <row r="251" spans="2:6" ht="12.75">
      <c r="B251" s="9"/>
      <c r="C251" s="10"/>
      <c r="D251" s="11"/>
      <c r="E251" s="11"/>
      <c r="F251" s="10"/>
    </row>
    <row r="252" spans="2:6" ht="12.75">
      <c r="B252" s="9"/>
      <c r="C252" s="10"/>
      <c r="D252" s="11"/>
      <c r="E252" s="11"/>
      <c r="F252" s="10"/>
    </row>
    <row r="253" spans="2:6" ht="12.75">
      <c r="B253" s="9"/>
      <c r="C253" s="10"/>
      <c r="D253" s="11"/>
      <c r="E253" s="11"/>
      <c r="F253" s="10"/>
    </row>
    <row r="254" spans="2:6" ht="12.75">
      <c r="B254" s="9"/>
      <c r="C254" s="10"/>
      <c r="D254" s="11"/>
      <c r="E254" s="11"/>
      <c r="F254" s="10"/>
    </row>
    <row r="255" spans="2:6" ht="12.75">
      <c r="B255" s="9"/>
      <c r="C255" s="10"/>
      <c r="D255" s="11"/>
      <c r="E255" s="11"/>
      <c r="F255" s="10"/>
    </row>
    <row r="256" spans="2:6" ht="12.75">
      <c r="B256" s="9"/>
      <c r="C256" s="10"/>
      <c r="D256" s="11"/>
      <c r="E256" s="11"/>
      <c r="F256" s="10"/>
    </row>
    <row r="257" spans="2:6" ht="12.75">
      <c r="B257" s="9"/>
      <c r="C257" s="10"/>
      <c r="D257" s="11"/>
      <c r="E257" s="11"/>
      <c r="F257" s="10"/>
    </row>
    <row r="258" spans="2:6" ht="12.75">
      <c r="B258" s="9"/>
      <c r="C258" s="10"/>
      <c r="D258" s="11"/>
      <c r="E258" s="11"/>
      <c r="F258" s="10"/>
    </row>
    <row r="259" spans="2:6" ht="12.75">
      <c r="B259" s="9"/>
      <c r="C259" s="10"/>
      <c r="D259" s="11"/>
      <c r="E259" s="11"/>
      <c r="F259" s="10"/>
    </row>
    <row r="260" spans="2:6" ht="12.75">
      <c r="B260" s="9"/>
      <c r="C260" s="10"/>
      <c r="D260" s="11"/>
      <c r="E260" s="11"/>
      <c r="F260" s="10"/>
    </row>
    <row r="261" spans="2:6" ht="12.75">
      <c r="B261" s="9"/>
      <c r="C261" s="10"/>
      <c r="D261" s="11"/>
      <c r="E261" s="11"/>
      <c r="F261" s="10"/>
    </row>
    <row r="262" spans="2:6" ht="12.75">
      <c r="B262" s="9"/>
      <c r="C262" s="10"/>
      <c r="D262" s="11"/>
      <c r="E262" s="11"/>
      <c r="F262" s="10"/>
    </row>
    <row r="263" spans="2:6" ht="12.75">
      <c r="B263" s="9"/>
      <c r="C263" s="10"/>
      <c r="D263" s="11"/>
      <c r="E263" s="11"/>
      <c r="F263" s="10"/>
    </row>
    <row r="264" spans="2:6" ht="12.75">
      <c r="B264" s="9"/>
      <c r="C264" s="10"/>
      <c r="D264" s="11"/>
      <c r="E264" s="11"/>
      <c r="F264" s="10"/>
    </row>
    <row r="265" spans="2:6" ht="12.75">
      <c r="B265" s="9"/>
      <c r="C265" s="10"/>
      <c r="D265" s="11"/>
      <c r="E265" s="11"/>
      <c r="F265" s="10"/>
    </row>
    <row r="266" spans="2:6" ht="12.75">
      <c r="B266" s="9"/>
      <c r="C266" s="10"/>
      <c r="D266" s="11"/>
      <c r="E266" s="11"/>
      <c r="F266" s="10"/>
    </row>
    <row r="267" spans="2:6" ht="12.75">
      <c r="B267" s="9"/>
      <c r="C267" s="10"/>
      <c r="D267" s="11"/>
      <c r="E267" s="11"/>
      <c r="F267" s="10"/>
    </row>
    <row r="268" spans="2:6" ht="12.75">
      <c r="B268" s="9"/>
      <c r="C268" s="10"/>
      <c r="D268" s="11"/>
      <c r="E268" s="11"/>
      <c r="F268" s="10"/>
    </row>
    <row r="269" spans="2:6" ht="12.75">
      <c r="B269" s="9"/>
      <c r="C269" s="10"/>
      <c r="D269" s="11"/>
      <c r="E269" s="11"/>
      <c r="F269" s="10"/>
    </row>
    <row r="270" spans="2:6" ht="12.75">
      <c r="B270" s="9"/>
      <c r="C270" s="10"/>
      <c r="D270" s="11"/>
      <c r="E270" s="11"/>
      <c r="F270" s="10"/>
    </row>
    <row r="271" spans="2:6" ht="12.75">
      <c r="B271" s="9"/>
      <c r="C271" s="10"/>
      <c r="D271" s="11"/>
      <c r="E271" s="11"/>
      <c r="F271" s="10"/>
    </row>
    <row r="272" spans="2:6" ht="12.75">
      <c r="B272" s="9"/>
      <c r="C272" s="10"/>
      <c r="D272" s="11"/>
      <c r="E272" s="11"/>
      <c r="F272" s="10"/>
    </row>
    <row r="273" spans="2:6" ht="12.75">
      <c r="B273" s="9"/>
      <c r="C273" s="10"/>
      <c r="D273" s="11"/>
      <c r="E273" s="11"/>
      <c r="F273" s="10"/>
    </row>
    <row r="274" spans="2:6" ht="12.75">
      <c r="B274" s="9"/>
      <c r="C274" s="10"/>
      <c r="D274" s="11"/>
      <c r="E274" s="11"/>
      <c r="F274" s="10"/>
    </row>
    <row r="275" spans="2:6" ht="12.75">
      <c r="B275" s="9"/>
      <c r="C275" s="10"/>
      <c r="D275" s="11"/>
      <c r="E275" s="11"/>
      <c r="F275" s="10"/>
    </row>
    <row r="276" spans="2:6" ht="12.75">
      <c r="B276" s="9"/>
      <c r="C276" s="10"/>
      <c r="D276" s="11"/>
      <c r="E276" s="11"/>
      <c r="F276" s="10"/>
    </row>
    <row r="277" spans="2:6" ht="12.75">
      <c r="B277" s="9"/>
      <c r="C277" s="10"/>
      <c r="D277" s="11"/>
      <c r="E277" s="11"/>
      <c r="F277" s="10"/>
    </row>
    <row r="278" spans="2:6" ht="12.75">
      <c r="B278" s="9"/>
      <c r="C278" s="10"/>
      <c r="D278" s="11"/>
      <c r="E278" s="11"/>
      <c r="F278" s="10"/>
    </row>
    <row r="279" spans="2:6" ht="12.75">
      <c r="B279" s="9"/>
      <c r="C279" s="10"/>
      <c r="D279" s="11"/>
      <c r="E279" s="11"/>
      <c r="F279" s="10"/>
    </row>
    <row r="280" spans="2:6" ht="12.75">
      <c r="B280" s="9"/>
      <c r="C280" s="10"/>
      <c r="D280" s="11"/>
      <c r="E280" s="11"/>
      <c r="F280" s="10"/>
    </row>
    <row r="281" spans="2:6" ht="12.75">
      <c r="B281" s="9"/>
      <c r="C281" s="10"/>
      <c r="D281" s="11"/>
      <c r="E281" s="11"/>
      <c r="F281" s="10"/>
    </row>
    <row r="282" spans="2:6" ht="12.75">
      <c r="B282" s="9"/>
      <c r="C282" s="10"/>
      <c r="D282" s="11"/>
      <c r="E282" s="11"/>
      <c r="F282" s="10"/>
    </row>
    <row r="283" spans="2:6" ht="12.75">
      <c r="B283" s="9"/>
      <c r="C283" s="10"/>
      <c r="D283" s="11"/>
      <c r="E283" s="11"/>
      <c r="F283" s="10"/>
    </row>
    <row r="284" spans="2:6" ht="12.75">
      <c r="B284" s="9"/>
      <c r="C284" s="10"/>
      <c r="D284" s="11"/>
      <c r="E284" s="11"/>
      <c r="F284" s="10"/>
    </row>
    <row r="285" spans="2:6" ht="12.75">
      <c r="B285" s="9"/>
      <c r="C285" s="10"/>
      <c r="D285" s="11"/>
      <c r="E285" s="11"/>
      <c r="F285" s="10"/>
    </row>
    <row r="286" spans="2:6" ht="12.75">
      <c r="B286" s="9"/>
      <c r="C286" s="10"/>
      <c r="D286" s="11"/>
      <c r="E286" s="11"/>
      <c r="F286" s="10"/>
    </row>
    <row r="287" spans="2:6" ht="12.75">
      <c r="B287" s="9"/>
      <c r="C287" s="10"/>
      <c r="D287" s="11"/>
      <c r="E287" s="11"/>
      <c r="F287" s="10"/>
    </row>
    <row r="288" spans="2:6" ht="12.75">
      <c r="B288" s="9"/>
      <c r="C288" s="10"/>
      <c r="D288" s="11"/>
      <c r="E288" s="11"/>
      <c r="F288" s="10"/>
    </row>
    <row r="289" spans="2:6" ht="12.75">
      <c r="B289" s="9"/>
      <c r="C289" s="10"/>
      <c r="D289" s="11"/>
      <c r="E289" s="11"/>
      <c r="F289" s="10"/>
    </row>
    <row r="290" spans="2:6" ht="12.75">
      <c r="B290" s="9"/>
      <c r="C290" s="10"/>
      <c r="D290" s="11"/>
      <c r="E290" s="11"/>
      <c r="F290" s="10"/>
    </row>
    <row r="291" spans="2:6" ht="12.75">
      <c r="B291" s="9"/>
      <c r="C291" s="10"/>
      <c r="D291" s="11"/>
      <c r="E291" s="11"/>
      <c r="F291" s="10"/>
    </row>
    <row r="292" spans="2:6" ht="12.75">
      <c r="B292" s="9"/>
      <c r="C292" s="10"/>
      <c r="D292" s="11"/>
      <c r="E292" s="11"/>
      <c r="F292" s="10"/>
    </row>
    <row r="293" spans="2:6" ht="12.75">
      <c r="B293" s="9"/>
      <c r="C293" s="10"/>
      <c r="D293" s="11"/>
      <c r="E293" s="11"/>
      <c r="F293" s="10"/>
    </row>
    <row r="294" spans="2:6" ht="12.75">
      <c r="B294" s="9"/>
      <c r="C294" s="10"/>
      <c r="D294" s="11"/>
      <c r="E294" s="11"/>
      <c r="F294" s="10"/>
    </row>
    <row r="295" spans="2:6" ht="12.75">
      <c r="B295" s="9"/>
      <c r="C295" s="10"/>
      <c r="D295" s="11"/>
      <c r="E295" s="11"/>
      <c r="F295" s="10"/>
    </row>
    <row r="296" spans="2:6" ht="12.75">
      <c r="B296" s="9"/>
      <c r="C296" s="10"/>
      <c r="D296" s="11"/>
      <c r="E296" s="11"/>
      <c r="F296" s="10"/>
    </row>
    <row r="297" spans="2:6" ht="12.75">
      <c r="B297" s="9"/>
      <c r="C297" s="10"/>
      <c r="D297" s="11"/>
      <c r="E297" s="11"/>
      <c r="F297" s="10"/>
    </row>
    <row r="298" spans="2:6" ht="12.75">
      <c r="B298" s="9"/>
      <c r="C298" s="10"/>
      <c r="D298" s="11"/>
      <c r="E298" s="11"/>
      <c r="F298" s="10"/>
    </row>
    <row r="299" spans="2:6" ht="12.75">
      <c r="B299" s="9"/>
      <c r="C299" s="10"/>
      <c r="D299" s="11"/>
      <c r="E299" s="11"/>
      <c r="F299" s="10"/>
    </row>
    <row r="300" spans="2:6" ht="12.75">
      <c r="B300" s="9"/>
      <c r="C300" s="10"/>
      <c r="D300" s="11"/>
      <c r="E300" s="11"/>
      <c r="F300" s="10"/>
    </row>
    <row r="301" spans="2:6" ht="12.75">
      <c r="B301" s="9"/>
      <c r="C301" s="10"/>
      <c r="D301" s="11"/>
      <c r="E301" s="11"/>
      <c r="F301" s="10"/>
    </row>
    <row r="302" spans="2:6" ht="12.75">
      <c r="B302" s="9"/>
      <c r="C302" s="10"/>
      <c r="D302" s="11"/>
      <c r="E302" s="11"/>
      <c r="F302" s="10"/>
    </row>
    <row r="303" spans="2:6" ht="12.75">
      <c r="B303" s="9"/>
      <c r="C303" s="10"/>
      <c r="D303" s="11"/>
      <c r="E303" s="11"/>
      <c r="F303" s="10"/>
    </row>
    <row r="304" spans="2:6" ht="12.75">
      <c r="B304" s="9"/>
      <c r="C304" s="10"/>
      <c r="D304" s="11"/>
      <c r="E304" s="11"/>
      <c r="F304" s="10"/>
    </row>
    <row r="305" spans="2:6" ht="12.75">
      <c r="B305" s="9"/>
      <c r="C305" s="10"/>
      <c r="D305" s="11"/>
      <c r="E305" s="11"/>
      <c r="F305" s="10"/>
    </row>
    <row r="306" spans="2:6" ht="12.75">
      <c r="B306" s="9"/>
      <c r="C306" s="10"/>
      <c r="D306" s="11"/>
      <c r="E306" s="11"/>
      <c r="F306" s="10"/>
    </row>
    <row r="307" spans="2:6" ht="12.75">
      <c r="B307" s="9"/>
      <c r="C307" s="10"/>
      <c r="D307" s="11"/>
      <c r="E307" s="11"/>
      <c r="F307" s="10"/>
    </row>
    <row r="308" spans="2:6" ht="12.75">
      <c r="B308" s="9"/>
      <c r="C308" s="10"/>
      <c r="D308" s="11"/>
      <c r="E308" s="11"/>
      <c r="F308" s="10"/>
    </row>
    <row r="309" spans="2:6" ht="12.75">
      <c r="B309" s="9"/>
      <c r="C309" s="10"/>
      <c r="D309" s="11"/>
      <c r="E309" s="11"/>
      <c r="F309" s="10"/>
    </row>
    <row r="310" spans="2:6" ht="12.75">
      <c r="B310" s="9"/>
      <c r="C310" s="10"/>
      <c r="D310" s="11"/>
      <c r="E310" s="11"/>
      <c r="F310" s="10"/>
    </row>
    <row r="311" spans="2:6" ht="12.75">
      <c r="B311" s="9"/>
      <c r="C311" s="10"/>
      <c r="D311" s="11"/>
      <c r="E311" s="11"/>
      <c r="F311" s="10"/>
    </row>
    <row r="312" spans="2:6" ht="12.75">
      <c r="B312" s="9"/>
      <c r="C312" s="10"/>
      <c r="D312" s="11"/>
      <c r="E312" s="11"/>
      <c r="F312" s="10"/>
    </row>
    <row r="313" spans="2:6" ht="12.75">
      <c r="B313" s="9"/>
      <c r="C313" s="10"/>
      <c r="D313" s="11"/>
      <c r="E313" s="11"/>
      <c r="F313" s="10"/>
    </row>
    <row r="314" spans="2:6" ht="12.75">
      <c r="B314" s="9"/>
      <c r="C314" s="10"/>
      <c r="D314" s="11"/>
      <c r="E314" s="11"/>
      <c r="F314" s="10"/>
    </row>
    <row r="315" spans="2:6" ht="12.75">
      <c r="B315" s="9"/>
      <c r="C315" s="10"/>
      <c r="D315" s="11"/>
      <c r="E315" s="11"/>
      <c r="F315" s="10"/>
    </row>
    <row r="316" spans="2:6" ht="12.75">
      <c r="B316" s="9"/>
      <c r="C316" s="10"/>
      <c r="D316" s="11"/>
      <c r="E316" s="11"/>
      <c r="F316" s="10"/>
    </row>
    <row r="317" spans="2:6" ht="12.75">
      <c r="B317" s="9"/>
      <c r="C317" s="10"/>
      <c r="D317" s="11"/>
      <c r="E317" s="11"/>
      <c r="F317" s="10"/>
    </row>
    <row r="318" spans="2:6" ht="12.75">
      <c r="B318" s="9"/>
      <c r="C318" s="10"/>
      <c r="D318" s="11"/>
      <c r="E318" s="11"/>
      <c r="F318" s="10"/>
    </row>
    <row r="319" spans="2:6" ht="12.75">
      <c r="B319" s="9"/>
      <c r="C319" s="10"/>
      <c r="D319" s="11"/>
      <c r="E319" s="11"/>
      <c r="F319" s="10"/>
    </row>
    <row r="320" spans="2:6" ht="12.75">
      <c r="B320" s="9"/>
      <c r="C320" s="10"/>
      <c r="D320" s="11"/>
      <c r="E320" s="11"/>
      <c r="F320" s="10"/>
    </row>
    <row r="321" spans="2:6" ht="12.75">
      <c r="B321" s="9"/>
      <c r="C321" s="10"/>
      <c r="D321" s="11"/>
      <c r="E321" s="11"/>
      <c r="F321" s="10"/>
    </row>
    <row r="322" spans="2:6" ht="12.75">
      <c r="B322" s="9"/>
      <c r="C322" s="10"/>
      <c r="D322" s="11"/>
      <c r="E322" s="11"/>
      <c r="F322" s="10"/>
    </row>
    <row r="323" spans="2:6" ht="12.75">
      <c r="B323" s="9"/>
      <c r="C323" s="10"/>
      <c r="D323" s="11"/>
      <c r="E323" s="11"/>
      <c r="F323" s="10"/>
    </row>
    <row r="324" spans="2:6" ht="12.75">
      <c r="B324" s="9"/>
      <c r="C324" s="10"/>
      <c r="D324" s="11"/>
      <c r="E324" s="11"/>
      <c r="F324" s="10"/>
    </row>
    <row r="325" spans="2:6" ht="12.75">
      <c r="B325" s="9"/>
      <c r="C325" s="10"/>
      <c r="D325" s="11"/>
      <c r="E325" s="11"/>
      <c r="F325" s="10"/>
    </row>
    <row r="326" spans="2:6" ht="12.75">
      <c r="B326" s="9"/>
      <c r="C326" s="10"/>
      <c r="D326" s="11"/>
      <c r="E326" s="11"/>
      <c r="F326" s="10"/>
    </row>
    <row r="327" spans="2:6" ht="12.75">
      <c r="B327" s="9"/>
      <c r="C327" s="10"/>
      <c r="D327" s="11"/>
      <c r="E327" s="11"/>
      <c r="F327" s="10"/>
    </row>
    <row r="328" spans="2:6" ht="12.75">
      <c r="B328" s="9"/>
      <c r="C328" s="10"/>
      <c r="D328" s="11"/>
      <c r="E328" s="11"/>
      <c r="F328" s="10"/>
    </row>
    <row r="329" spans="2:6" ht="12.75">
      <c r="B329" s="9"/>
      <c r="C329" s="10"/>
      <c r="D329" s="11"/>
      <c r="E329" s="11"/>
      <c r="F329" s="10"/>
    </row>
    <row r="330" spans="2:6" ht="12.75">
      <c r="B330" s="9"/>
      <c r="C330" s="10"/>
      <c r="D330" s="11"/>
      <c r="E330" s="11"/>
      <c r="F330" s="10"/>
    </row>
    <row r="331" spans="2:6" ht="12.75">
      <c r="B331" s="9"/>
      <c r="C331" s="10"/>
      <c r="D331" s="11"/>
      <c r="E331" s="11"/>
      <c r="F331" s="10"/>
    </row>
    <row r="332" spans="2:6" ht="12.75">
      <c r="B332" s="9"/>
      <c r="C332" s="10"/>
      <c r="D332" s="11"/>
      <c r="E332" s="11"/>
      <c r="F332" s="10"/>
    </row>
    <row r="333" spans="2:6" ht="12.75">
      <c r="B333" s="9"/>
      <c r="C333" s="10"/>
      <c r="D333" s="11"/>
      <c r="E333" s="11"/>
      <c r="F333" s="10"/>
    </row>
    <row r="334" spans="2:6" ht="12.75">
      <c r="B334" s="9"/>
      <c r="C334" s="10"/>
      <c r="D334" s="11"/>
      <c r="E334" s="11"/>
      <c r="F334" s="10"/>
    </row>
    <row r="335" spans="2:6" ht="12.75">
      <c r="B335" s="9"/>
      <c r="C335" s="10"/>
      <c r="D335" s="11"/>
      <c r="E335" s="11"/>
      <c r="F335" s="10"/>
    </row>
    <row r="336" spans="2:6" ht="12.75">
      <c r="B336" s="9"/>
      <c r="C336" s="10"/>
      <c r="D336" s="11"/>
      <c r="E336" s="11"/>
      <c r="F336" s="10"/>
    </row>
    <row r="337" spans="2:6" ht="12.75">
      <c r="B337" s="9"/>
      <c r="C337" s="10"/>
      <c r="D337" s="11"/>
      <c r="E337" s="11"/>
      <c r="F337" s="10"/>
    </row>
    <row r="338" spans="2:6" ht="12.75">
      <c r="B338" s="9"/>
      <c r="C338" s="10"/>
      <c r="D338" s="11"/>
      <c r="E338" s="11"/>
      <c r="F338" s="10"/>
    </row>
    <row r="339" spans="2:6" ht="12.75">
      <c r="B339" s="9"/>
      <c r="C339" s="10"/>
      <c r="D339" s="11"/>
      <c r="E339" s="11"/>
      <c r="F339" s="10"/>
    </row>
    <row r="340" spans="2:6" ht="12.75">
      <c r="B340" s="9"/>
      <c r="C340" s="10"/>
      <c r="D340" s="11"/>
      <c r="E340" s="11"/>
      <c r="F340" s="10"/>
    </row>
    <row r="341" spans="2:6" ht="12.75">
      <c r="B341" s="9"/>
      <c r="C341" s="10"/>
      <c r="D341" s="11"/>
      <c r="E341" s="11"/>
      <c r="F341" s="10"/>
    </row>
    <row r="342" spans="2:6" ht="12.75">
      <c r="B342" s="9"/>
      <c r="C342" s="10"/>
      <c r="D342" s="11"/>
      <c r="E342" s="11"/>
      <c r="F342" s="10"/>
    </row>
    <row r="343" spans="2:6" ht="12.75">
      <c r="B343" s="9"/>
      <c r="C343" s="10"/>
      <c r="D343" s="11"/>
      <c r="E343" s="11"/>
      <c r="F343" s="10"/>
    </row>
    <row r="344" spans="2:6" ht="12.75">
      <c r="B344" s="9"/>
      <c r="C344" s="10"/>
      <c r="D344" s="11"/>
      <c r="E344" s="11"/>
      <c r="F344" s="10"/>
    </row>
    <row r="345" spans="2:6" ht="12.75">
      <c r="B345" s="9"/>
      <c r="C345" s="10"/>
      <c r="D345" s="11"/>
      <c r="E345" s="11"/>
      <c r="F345" s="10"/>
    </row>
    <row r="346" spans="2:6" ht="12.75">
      <c r="B346" s="9"/>
      <c r="C346" s="10"/>
      <c r="D346" s="11"/>
      <c r="E346" s="11"/>
      <c r="F346" s="10"/>
    </row>
    <row r="347" spans="2:6" ht="12.75">
      <c r="B347" s="9"/>
      <c r="C347" s="10"/>
      <c r="D347" s="11"/>
      <c r="E347" s="11"/>
      <c r="F347" s="10"/>
    </row>
    <row r="348" spans="2:6" ht="12.75">
      <c r="B348" s="9"/>
      <c r="C348" s="10"/>
      <c r="D348" s="11"/>
      <c r="E348" s="11"/>
      <c r="F348" s="10"/>
    </row>
    <row r="349" spans="2:6" ht="12.75">
      <c r="B349" s="9"/>
      <c r="C349" s="10"/>
      <c r="D349" s="11"/>
      <c r="E349" s="11"/>
      <c r="F349" s="10"/>
    </row>
    <row r="350" spans="2:6" ht="12.75">
      <c r="B350" s="9"/>
      <c r="C350" s="10"/>
      <c r="D350" s="11"/>
      <c r="E350" s="11"/>
      <c r="F350" s="10"/>
    </row>
    <row r="351" spans="2:6" ht="12.75">
      <c r="B351" s="9"/>
      <c r="C351" s="10"/>
      <c r="D351" s="11"/>
      <c r="E351" s="11"/>
      <c r="F351" s="10"/>
    </row>
    <row r="352" spans="2:6" ht="12.75">
      <c r="B352" s="9"/>
      <c r="C352" s="10"/>
      <c r="D352" s="11"/>
      <c r="E352" s="11"/>
      <c r="F352" s="10"/>
    </row>
    <row r="353" spans="2:6" ht="12.75">
      <c r="B353" s="9"/>
      <c r="C353" s="10"/>
      <c r="D353" s="11"/>
      <c r="E353" s="11"/>
      <c r="F353" s="10"/>
    </row>
    <row r="354" spans="2:6" ht="12.75">
      <c r="B354" s="9"/>
      <c r="C354" s="10"/>
      <c r="D354" s="11"/>
      <c r="E354" s="11"/>
      <c r="F354" s="10"/>
    </row>
    <row r="355" spans="2:6" ht="12.75">
      <c r="B355" s="9"/>
      <c r="C355" s="10"/>
      <c r="D355" s="11"/>
      <c r="E355" s="11"/>
      <c r="F355" s="10"/>
    </row>
    <row r="356" spans="2:6" ht="12.75">
      <c r="B356" s="9"/>
      <c r="C356" s="10"/>
      <c r="D356" s="11"/>
      <c r="E356" s="11"/>
      <c r="F356" s="10"/>
    </row>
    <row r="357" spans="2:6" ht="12.75">
      <c r="B357" s="9"/>
      <c r="C357" s="10"/>
      <c r="D357" s="11"/>
      <c r="E357" s="11"/>
      <c r="F357" s="10"/>
    </row>
    <row r="358" spans="2:6" ht="12.75">
      <c r="B358" s="9"/>
      <c r="C358" s="10"/>
      <c r="D358" s="11"/>
      <c r="E358" s="11"/>
      <c r="F358" s="10"/>
    </row>
    <row r="359" spans="2:6" ht="12.75">
      <c r="B359" s="9"/>
      <c r="C359" s="10"/>
      <c r="D359" s="11"/>
      <c r="E359" s="11"/>
      <c r="F359" s="10"/>
    </row>
    <row r="360" spans="2:6" ht="12.75">
      <c r="B360" s="9"/>
      <c r="C360" s="10"/>
      <c r="D360" s="11"/>
      <c r="E360" s="11"/>
      <c r="F360" s="10"/>
    </row>
    <row r="361" spans="2:6" ht="12.75">
      <c r="B361" s="9"/>
      <c r="C361" s="10"/>
      <c r="D361" s="11"/>
      <c r="E361" s="11"/>
      <c r="F361" s="10"/>
    </row>
    <row r="362" spans="2:6" ht="12.75">
      <c r="B362" s="9"/>
      <c r="C362" s="10"/>
      <c r="D362" s="11"/>
      <c r="E362" s="11"/>
      <c r="F362" s="10"/>
    </row>
    <row r="363" spans="2:6" ht="12.75">
      <c r="B363" s="9"/>
      <c r="C363" s="10"/>
      <c r="D363" s="11"/>
      <c r="E363" s="11"/>
      <c r="F363" s="10"/>
    </row>
    <row r="364" spans="2:6" ht="12.75">
      <c r="B364" s="9"/>
      <c r="C364" s="10"/>
      <c r="D364" s="11"/>
      <c r="E364" s="11"/>
      <c r="F364" s="10"/>
    </row>
    <row r="365" spans="2:6" ht="12.75">
      <c r="B365" s="9"/>
      <c r="C365" s="10"/>
      <c r="D365" s="11"/>
      <c r="E365" s="11"/>
      <c r="F365" s="10"/>
    </row>
    <row r="366" spans="2:6" ht="12.75">
      <c r="B366" s="9"/>
      <c r="C366" s="10"/>
      <c r="D366" s="11"/>
      <c r="E366" s="11"/>
      <c r="F366" s="10"/>
    </row>
    <row r="367" spans="2:6" ht="12.75">
      <c r="B367" s="9"/>
      <c r="C367" s="10"/>
      <c r="D367" s="11"/>
      <c r="E367" s="11"/>
      <c r="F367" s="10"/>
    </row>
    <row r="368" spans="2:6" ht="12.75">
      <c r="B368" s="9"/>
      <c r="C368" s="10"/>
      <c r="D368" s="11"/>
      <c r="E368" s="11"/>
      <c r="F368" s="10"/>
    </row>
    <row r="369" spans="2:6" ht="12.75">
      <c r="B369" s="9"/>
      <c r="C369" s="10"/>
      <c r="D369" s="11"/>
      <c r="E369" s="11"/>
      <c r="F369" s="10"/>
    </row>
    <row r="370" spans="2:6" ht="12.75">
      <c r="B370" s="9"/>
      <c r="C370" s="10"/>
      <c r="D370" s="11"/>
      <c r="E370" s="11"/>
      <c r="F370" s="10"/>
    </row>
    <row r="371" spans="2:6" ht="12.75">
      <c r="B371" s="9"/>
      <c r="C371" s="10"/>
      <c r="D371" s="11"/>
      <c r="E371" s="11"/>
      <c r="F371" s="10"/>
    </row>
    <row r="372" spans="2:6" ht="12.75">
      <c r="B372" s="9"/>
      <c r="C372" s="10"/>
      <c r="D372" s="11"/>
      <c r="E372" s="11"/>
      <c r="F372" s="10"/>
    </row>
    <row r="373" spans="2:6" ht="12.75">
      <c r="B373" s="9"/>
      <c r="C373" s="10"/>
      <c r="D373" s="11"/>
      <c r="E373" s="11"/>
      <c r="F373" s="10"/>
    </row>
    <row r="374" spans="2:6" ht="12.75">
      <c r="B374" s="9"/>
      <c r="C374" s="10"/>
      <c r="D374" s="11"/>
      <c r="E374" s="11"/>
      <c r="F374" s="10"/>
    </row>
    <row r="375" spans="2:6" ht="12.75">
      <c r="B375" s="9"/>
      <c r="C375" s="10"/>
      <c r="D375" s="11"/>
      <c r="E375" s="11"/>
      <c r="F375" s="10"/>
    </row>
    <row r="376" spans="2:6" ht="12.75">
      <c r="B376" s="9"/>
      <c r="C376" s="10"/>
      <c r="D376" s="11"/>
      <c r="E376" s="11"/>
      <c r="F376" s="10"/>
    </row>
    <row r="377" spans="2:6" ht="12.75">
      <c r="B377" s="9"/>
      <c r="C377" s="10"/>
      <c r="D377" s="11"/>
      <c r="E377" s="11"/>
      <c r="F377" s="10"/>
    </row>
    <row r="378" spans="2:6" ht="12.75">
      <c r="B378" s="9"/>
      <c r="C378" s="10"/>
      <c r="D378" s="11"/>
      <c r="E378" s="11"/>
      <c r="F378" s="10"/>
    </row>
    <row r="379" spans="2:6" ht="12.75">
      <c r="B379" s="9"/>
      <c r="C379" s="10"/>
      <c r="D379" s="11"/>
      <c r="E379" s="11"/>
      <c r="F379" s="10"/>
    </row>
    <row r="380" spans="2:6" ht="12.75">
      <c r="B380" s="9"/>
      <c r="C380" s="10"/>
      <c r="D380" s="11"/>
      <c r="E380" s="11"/>
      <c r="F380" s="10"/>
    </row>
    <row r="381" spans="2:6" ht="12.75">
      <c r="B381" s="9"/>
      <c r="C381" s="10"/>
      <c r="D381" s="11"/>
      <c r="E381" s="11"/>
      <c r="F381" s="10"/>
    </row>
    <row r="382" spans="2:6" ht="12.75">
      <c r="B382" s="9"/>
      <c r="C382" s="10"/>
      <c r="D382" s="11"/>
      <c r="E382" s="11"/>
      <c r="F382" s="10"/>
    </row>
    <row r="383" spans="2:6" ht="12.75">
      <c r="B383" s="9"/>
      <c r="C383" s="10"/>
      <c r="D383" s="11"/>
      <c r="E383" s="11"/>
      <c r="F383" s="10"/>
    </row>
    <row r="384" spans="2:6" ht="12.75">
      <c r="B384" s="9"/>
      <c r="C384" s="10"/>
      <c r="D384" s="11"/>
      <c r="E384" s="11"/>
      <c r="F384" s="10"/>
    </row>
    <row r="385" spans="2:6" ht="12.75">
      <c r="B385" s="9"/>
      <c r="C385" s="10"/>
      <c r="D385" s="11"/>
      <c r="E385" s="11"/>
      <c r="F385" s="10"/>
    </row>
    <row r="386" spans="2:6" ht="12.75">
      <c r="B386" s="9"/>
      <c r="C386" s="10"/>
      <c r="D386" s="11"/>
      <c r="E386" s="11"/>
      <c r="F386" s="10"/>
    </row>
    <row r="387" spans="2:6" ht="12.75">
      <c r="B387" s="9"/>
      <c r="C387" s="10"/>
      <c r="D387" s="11"/>
      <c r="E387" s="11"/>
      <c r="F387" s="10"/>
    </row>
    <row r="388" spans="2:6" ht="12.75">
      <c r="B388" s="9"/>
      <c r="C388" s="10"/>
      <c r="D388" s="11"/>
      <c r="E388" s="11"/>
      <c r="F388" s="10"/>
    </row>
    <row r="389" spans="2:6" ht="12.75">
      <c r="B389" s="9"/>
      <c r="C389" s="10"/>
      <c r="D389" s="11"/>
      <c r="E389" s="11"/>
      <c r="F389" s="10"/>
    </row>
    <row r="390" spans="2:6" ht="12.75">
      <c r="B390" s="9"/>
      <c r="C390" s="10"/>
      <c r="D390" s="11"/>
      <c r="E390" s="11"/>
      <c r="F390" s="10"/>
    </row>
    <row r="391" spans="2:6" ht="12.75">
      <c r="B391" s="9"/>
      <c r="C391" s="10"/>
      <c r="D391" s="11"/>
      <c r="E391" s="11"/>
      <c r="F391" s="10"/>
    </row>
    <row r="392" spans="2:6" ht="12.75">
      <c r="B392" s="9"/>
      <c r="C392" s="10"/>
      <c r="D392" s="11"/>
      <c r="E392" s="11"/>
      <c r="F392" s="10"/>
    </row>
    <row r="393" spans="2:6" ht="12.75">
      <c r="B393" s="9"/>
      <c r="C393" s="10"/>
      <c r="D393" s="11"/>
      <c r="E393" s="11"/>
      <c r="F393" s="10"/>
    </row>
    <row r="394" spans="2:6" ht="12.75">
      <c r="B394" s="9"/>
      <c r="C394" s="10"/>
      <c r="D394" s="11"/>
      <c r="E394" s="11"/>
      <c r="F394" s="10"/>
    </row>
    <row r="395" spans="2:6" ht="12.75">
      <c r="B395" s="9"/>
      <c r="C395" s="10"/>
      <c r="D395" s="11"/>
      <c r="E395" s="11"/>
      <c r="F395" s="10"/>
    </row>
    <row r="396" spans="2:6" ht="12.75">
      <c r="B396" s="9"/>
      <c r="C396" s="10"/>
      <c r="D396" s="11"/>
      <c r="E396" s="11"/>
      <c r="F396" s="10"/>
    </row>
    <row r="397" spans="2:6" ht="12.75">
      <c r="B397" s="9"/>
      <c r="C397" s="10"/>
      <c r="D397" s="11"/>
      <c r="E397" s="11"/>
      <c r="F397" s="10"/>
    </row>
    <row r="398" spans="2:6" ht="12.75">
      <c r="B398" s="9"/>
      <c r="C398" s="10"/>
      <c r="D398" s="11"/>
      <c r="E398" s="11"/>
      <c r="F398" s="10"/>
    </row>
    <row r="399" spans="2:6" ht="12.75">
      <c r="B399" s="9"/>
      <c r="C399" s="10"/>
      <c r="D399" s="11"/>
      <c r="E399" s="11"/>
      <c r="F399" s="10"/>
    </row>
    <row r="400" spans="2:6" ht="12.75">
      <c r="B400" s="9"/>
      <c r="C400" s="10"/>
      <c r="D400" s="11"/>
      <c r="E400" s="11"/>
      <c r="F400" s="10"/>
    </row>
    <row r="401" spans="2:6" ht="12.75">
      <c r="B401" s="9"/>
      <c r="C401" s="10"/>
      <c r="D401" s="11"/>
      <c r="E401" s="11"/>
      <c r="F401" s="10"/>
    </row>
    <row r="402" spans="2:6" ht="12.75">
      <c r="B402" s="9"/>
      <c r="C402" s="10"/>
      <c r="D402" s="11"/>
      <c r="E402" s="11"/>
      <c r="F402" s="10"/>
    </row>
    <row r="403" spans="2:6" ht="12.75">
      <c r="B403" s="9"/>
      <c r="C403" s="10"/>
      <c r="D403" s="11"/>
      <c r="E403" s="11"/>
      <c r="F403" s="10"/>
    </row>
    <row r="404" spans="2:6" ht="12.75">
      <c r="B404" s="9"/>
      <c r="C404" s="10"/>
      <c r="D404" s="11"/>
      <c r="E404" s="11"/>
      <c r="F404" s="10"/>
    </row>
    <row r="405" spans="2:6" ht="12.75">
      <c r="B405" s="9"/>
      <c r="C405" s="10"/>
      <c r="D405" s="11"/>
      <c r="E405" s="11"/>
      <c r="F405" s="10"/>
    </row>
    <row r="406" spans="2:6" ht="12.75">
      <c r="B406" s="9"/>
      <c r="C406" s="10"/>
      <c r="D406" s="11"/>
      <c r="E406" s="11"/>
      <c r="F406" s="10"/>
    </row>
    <row r="407" spans="2:6" ht="12.75">
      <c r="B407" s="9"/>
      <c r="C407" s="10"/>
      <c r="D407" s="11"/>
      <c r="E407" s="11"/>
      <c r="F407" s="10"/>
    </row>
    <row r="408" spans="2:6" ht="12.75">
      <c r="B408" s="9"/>
      <c r="C408" s="10"/>
      <c r="D408" s="11"/>
      <c r="E408" s="11"/>
      <c r="F408" s="10"/>
    </row>
    <row r="409" spans="2:6" ht="12.75">
      <c r="B409" s="9"/>
      <c r="C409" s="10"/>
      <c r="D409" s="11"/>
      <c r="E409" s="11"/>
      <c r="F409" s="10"/>
    </row>
    <row r="410" spans="2:6" ht="12.75">
      <c r="B410" s="9"/>
      <c r="C410" s="10"/>
      <c r="D410" s="11"/>
      <c r="E410" s="11"/>
      <c r="F410" s="10"/>
    </row>
    <row r="411" spans="2:6" ht="12.75">
      <c r="B411" s="9"/>
      <c r="C411" s="10"/>
      <c r="D411" s="11"/>
      <c r="E411" s="11"/>
      <c r="F411" s="10"/>
    </row>
    <row r="412" spans="2:6" ht="12.75">
      <c r="B412" s="9"/>
      <c r="C412" s="10"/>
      <c r="D412" s="11"/>
      <c r="E412" s="11"/>
      <c r="F412" s="10"/>
    </row>
    <row r="413" spans="2:6" ht="12.75">
      <c r="B413" s="9"/>
      <c r="C413" s="10"/>
      <c r="D413" s="11"/>
      <c r="E413" s="11"/>
      <c r="F413" s="10"/>
    </row>
    <row r="414" spans="2:6" ht="12.75">
      <c r="B414" s="9"/>
      <c r="C414" s="10"/>
      <c r="D414" s="11"/>
      <c r="E414" s="11"/>
      <c r="F414" s="10"/>
    </row>
    <row r="415" spans="2:6" ht="12.75">
      <c r="B415" s="9"/>
      <c r="C415" s="10"/>
      <c r="D415" s="11"/>
      <c r="E415" s="11"/>
      <c r="F415" s="10"/>
    </row>
    <row r="416" spans="2:6" ht="12.75">
      <c r="B416" s="9"/>
      <c r="C416" s="10"/>
      <c r="D416" s="11"/>
      <c r="E416" s="11"/>
      <c r="F416" s="10"/>
    </row>
    <row r="417" spans="2:6" ht="12.75">
      <c r="B417" s="9"/>
      <c r="C417" s="10"/>
      <c r="D417" s="11"/>
      <c r="E417" s="11"/>
      <c r="F417" s="10"/>
    </row>
    <row r="418" spans="2:6" ht="12.75">
      <c r="B418" s="9"/>
      <c r="C418" s="10"/>
      <c r="D418" s="11"/>
      <c r="E418" s="11"/>
      <c r="F418" s="10"/>
    </row>
    <row r="419" spans="2:6" ht="12.75">
      <c r="B419" s="9"/>
      <c r="C419" s="10"/>
      <c r="D419" s="11"/>
      <c r="E419" s="11"/>
      <c r="F419" s="10"/>
    </row>
    <row r="420" spans="2:6" ht="12.75">
      <c r="B420" s="9"/>
      <c r="C420" s="10"/>
      <c r="D420" s="11"/>
      <c r="E420" s="11"/>
      <c r="F420" s="10"/>
    </row>
    <row r="421" spans="2:6" ht="12.75">
      <c r="B421" s="9"/>
      <c r="C421" s="10"/>
      <c r="D421" s="11"/>
      <c r="E421" s="11"/>
      <c r="F421" s="10"/>
    </row>
    <row r="422" spans="2:6" ht="12.75">
      <c r="B422" s="9"/>
      <c r="C422" s="10"/>
      <c r="D422" s="11"/>
      <c r="E422" s="11"/>
      <c r="F422" s="10"/>
    </row>
    <row r="423" spans="2:6" ht="12.75">
      <c r="B423" s="9"/>
      <c r="C423" s="10"/>
      <c r="D423" s="11"/>
      <c r="E423" s="11"/>
      <c r="F423" s="10"/>
    </row>
    <row r="424" spans="2:6" ht="12.75">
      <c r="B424" s="9"/>
      <c r="C424" s="10"/>
      <c r="D424" s="11"/>
      <c r="E424" s="11"/>
      <c r="F424" s="10"/>
    </row>
    <row r="425" spans="2:6" ht="12.75">
      <c r="B425" s="9"/>
      <c r="C425" s="10"/>
      <c r="D425" s="11"/>
      <c r="E425" s="11"/>
      <c r="F425" s="10"/>
    </row>
    <row r="426" spans="2:6" ht="12.75">
      <c r="B426" s="9"/>
      <c r="C426" s="10"/>
      <c r="D426" s="11"/>
      <c r="E426" s="11"/>
      <c r="F426" s="10"/>
    </row>
    <row r="427" spans="2:6" ht="12.75">
      <c r="B427" s="9"/>
      <c r="C427" s="10"/>
      <c r="D427" s="11"/>
      <c r="E427" s="11"/>
      <c r="F427" s="10"/>
    </row>
    <row r="428" spans="2:6" ht="12.75">
      <c r="B428" s="9"/>
      <c r="C428" s="10"/>
      <c r="D428" s="11"/>
      <c r="E428" s="11"/>
      <c r="F428" s="10"/>
    </row>
    <row r="429" spans="2:6" ht="12.75">
      <c r="B429" s="9"/>
      <c r="C429" s="10"/>
      <c r="D429" s="11"/>
      <c r="E429" s="11"/>
      <c r="F429" s="10"/>
    </row>
    <row r="430" spans="2:6" ht="12.75">
      <c r="B430" s="9"/>
      <c r="C430" s="10"/>
      <c r="D430" s="11"/>
      <c r="E430" s="11"/>
      <c r="F430" s="10"/>
    </row>
    <row r="431" spans="2:6" ht="12.75">
      <c r="B431" s="9"/>
      <c r="C431" s="10"/>
      <c r="D431" s="11"/>
      <c r="E431" s="11"/>
      <c r="F431" s="10"/>
    </row>
    <row r="432" spans="2:6" ht="12.75">
      <c r="B432" s="9"/>
      <c r="C432" s="10"/>
      <c r="D432" s="11"/>
      <c r="E432" s="11"/>
      <c r="F432" s="10"/>
    </row>
    <row r="433" spans="2:6" ht="12.75">
      <c r="B433" s="9"/>
      <c r="C433" s="10"/>
      <c r="D433" s="11"/>
      <c r="E433" s="11"/>
      <c r="F433" s="10"/>
    </row>
    <row r="434" spans="2:6" ht="12.75">
      <c r="B434" s="9"/>
      <c r="C434" s="10"/>
      <c r="D434" s="11"/>
      <c r="E434" s="11"/>
      <c r="F434" s="10"/>
    </row>
    <row r="435" spans="2:6" ht="12.75">
      <c r="B435" s="9"/>
      <c r="C435" s="10"/>
      <c r="D435" s="11"/>
      <c r="E435" s="11"/>
      <c r="F435" s="10"/>
    </row>
    <row r="436" spans="2:6" ht="12.75">
      <c r="B436" s="9"/>
      <c r="C436" s="10"/>
      <c r="D436" s="11"/>
      <c r="E436" s="11"/>
      <c r="F436" s="10"/>
    </row>
    <row r="437" spans="2:6" ht="12.75">
      <c r="B437" s="9"/>
      <c r="C437" s="10"/>
      <c r="D437" s="11"/>
      <c r="E437" s="11"/>
      <c r="F437" s="10"/>
    </row>
    <row r="438" spans="2:6" ht="12.75">
      <c r="B438" s="9"/>
      <c r="C438" s="10"/>
      <c r="D438" s="11"/>
      <c r="E438" s="11"/>
      <c r="F438" s="10"/>
    </row>
    <row r="439" spans="2:6" ht="12.75">
      <c r="B439" s="9"/>
      <c r="C439" s="10"/>
      <c r="D439" s="11"/>
      <c r="E439" s="11"/>
      <c r="F439" s="10"/>
    </row>
    <row r="440" spans="2:6" ht="12.75">
      <c r="B440" s="9"/>
      <c r="C440" s="10"/>
      <c r="D440" s="11"/>
      <c r="E440" s="11"/>
      <c r="F440" s="10"/>
    </row>
    <row r="441" spans="2:6" ht="12.75">
      <c r="B441" s="9"/>
      <c r="C441" s="10"/>
      <c r="D441" s="11"/>
      <c r="E441" s="11"/>
      <c r="F441" s="10"/>
    </row>
    <row r="442" spans="2:6" ht="12.75">
      <c r="B442" s="9"/>
      <c r="C442" s="10"/>
      <c r="D442" s="11"/>
      <c r="E442" s="11"/>
      <c r="F442" s="10"/>
    </row>
    <row r="443" spans="2:6" ht="12.75">
      <c r="B443" s="9"/>
      <c r="C443" s="10"/>
      <c r="D443" s="11"/>
      <c r="E443" s="11"/>
      <c r="F443" s="10"/>
    </row>
    <row r="444" spans="2:6" ht="12.75">
      <c r="B444" s="9"/>
      <c r="C444" s="10"/>
      <c r="D444" s="11"/>
      <c r="E444" s="11"/>
      <c r="F444" s="10"/>
    </row>
    <row r="445" spans="2:6" ht="12.75">
      <c r="B445" s="9"/>
      <c r="C445" s="10"/>
      <c r="D445" s="11"/>
      <c r="E445" s="11"/>
      <c r="F445" s="10"/>
    </row>
    <row r="446" spans="2:6" ht="12.75">
      <c r="B446" s="9"/>
      <c r="C446" s="10"/>
      <c r="D446" s="11"/>
      <c r="E446" s="11"/>
      <c r="F446" s="10"/>
    </row>
    <row r="447" spans="2:6" ht="12.75">
      <c r="B447" s="9"/>
      <c r="C447" s="10"/>
      <c r="D447" s="11"/>
      <c r="E447" s="11"/>
      <c r="F447" s="10"/>
    </row>
    <row r="448" spans="2:6" ht="12.75">
      <c r="B448" s="9"/>
      <c r="C448" s="10"/>
      <c r="D448" s="11"/>
      <c r="E448" s="11"/>
      <c r="F448" s="10"/>
    </row>
    <row r="449" spans="2:6" ht="12.75">
      <c r="B449" s="9"/>
      <c r="C449" s="10"/>
      <c r="D449" s="11"/>
      <c r="E449" s="11"/>
      <c r="F449" s="10"/>
    </row>
    <row r="450" spans="2:6" ht="12.75">
      <c r="B450" s="9"/>
      <c r="C450" s="10"/>
      <c r="D450" s="11"/>
      <c r="E450" s="11"/>
      <c r="F450" s="10"/>
    </row>
    <row r="451" spans="2:6" ht="12.75">
      <c r="B451" s="9"/>
      <c r="C451" s="10"/>
      <c r="D451" s="11"/>
      <c r="E451" s="11"/>
      <c r="F451" s="10"/>
    </row>
    <row r="452" spans="2:6" ht="12.75">
      <c r="B452" s="9"/>
      <c r="C452" s="10"/>
      <c r="D452" s="11"/>
      <c r="E452" s="11"/>
      <c r="F452" s="10"/>
    </row>
    <row r="453" spans="2:6" ht="12.75">
      <c r="B453" s="9"/>
      <c r="C453" s="10"/>
      <c r="D453" s="11"/>
      <c r="E453" s="11"/>
      <c r="F453" s="10"/>
    </row>
    <row r="454" spans="2:6" ht="12.75">
      <c r="B454" s="9"/>
      <c r="C454" s="10"/>
      <c r="D454" s="11"/>
      <c r="E454" s="11"/>
      <c r="F454" s="10"/>
    </row>
    <row r="455" spans="2:6" ht="12.75">
      <c r="B455" s="9"/>
      <c r="C455" s="10"/>
      <c r="D455" s="11"/>
      <c r="E455" s="11"/>
      <c r="F455" s="10"/>
    </row>
    <row r="456" spans="2:6" ht="12.75">
      <c r="B456" s="9"/>
      <c r="C456" s="10"/>
      <c r="D456" s="11"/>
      <c r="E456" s="11"/>
      <c r="F456" s="10"/>
    </row>
    <row r="457" spans="2:6" ht="12.75">
      <c r="B457" s="9"/>
      <c r="C457" s="10"/>
      <c r="D457" s="11"/>
      <c r="E457" s="11"/>
      <c r="F457" s="10"/>
    </row>
    <row r="458" spans="2:6" ht="12.75">
      <c r="B458" s="9"/>
      <c r="C458" s="10"/>
      <c r="D458" s="11"/>
      <c r="E458" s="11"/>
      <c r="F458" s="10"/>
    </row>
    <row r="459" spans="2:6" ht="12.75">
      <c r="B459" s="9"/>
      <c r="C459" s="10"/>
      <c r="D459" s="11"/>
      <c r="E459" s="11"/>
      <c r="F459" s="10"/>
    </row>
    <row r="460" spans="2:6" ht="12.75">
      <c r="B460" s="9"/>
      <c r="C460" s="10"/>
      <c r="D460" s="11"/>
      <c r="E460" s="11"/>
      <c r="F460" s="10"/>
    </row>
    <row r="461" spans="2:6" ht="12.75">
      <c r="B461" s="9"/>
      <c r="C461" s="10"/>
      <c r="D461" s="11"/>
      <c r="E461" s="11"/>
      <c r="F461" s="10"/>
    </row>
    <row r="462" spans="2:6" ht="12.75">
      <c r="B462" s="9"/>
      <c r="C462" s="10"/>
      <c r="D462" s="11"/>
      <c r="E462" s="11"/>
      <c r="F462" s="10"/>
    </row>
    <row r="463" spans="2:6" ht="12.75">
      <c r="B463" s="9"/>
      <c r="C463" s="10"/>
      <c r="D463" s="11"/>
      <c r="E463" s="11"/>
      <c r="F463" s="10"/>
    </row>
    <row r="464" spans="2:6" ht="12.75">
      <c r="B464" s="9"/>
      <c r="C464" s="10"/>
      <c r="D464" s="11"/>
      <c r="E464" s="11"/>
      <c r="F464" s="10"/>
    </row>
    <row r="465" spans="2:6" ht="12.75">
      <c r="B465" s="9"/>
      <c r="C465" s="10"/>
      <c r="D465" s="11"/>
      <c r="E465" s="11"/>
      <c r="F465" s="10"/>
    </row>
    <row r="466" spans="2:6" ht="12.75">
      <c r="B466" s="9"/>
      <c r="C466" s="10"/>
      <c r="D466" s="11"/>
      <c r="E466" s="11"/>
      <c r="F466" s="10"/>
    </row>
    <row r="467" spans="2:6" ht="12.75">
      <c r="B467" s="9"/>
      <c r="C467" s="10"/>
      <c r="D467" s="11"/>
      <c r="E467" s="11"/>
      <c r="F467" s="10"/>
    </row>
    <row r="468" spans="2:6" ht="12.75">
      <c r="B468" s="9"/>
      <c r="C468" s="10"/>
      <c r="D468" s="11"/>
      <c r="E468" s="11"/>
      <c r="F468" s="10"/>
    </row>
    <row r="469" spans="2:6" ht="12.75">
      <c r="B469" s="9"/>
      <c r="C469" s="10"/>
      <c r="D469" s="11"/>
      <c r="E469" s="11"/>
      <c r="F469" s="10"/>
    </row>
    <row r="470" spans="2:6" ht="12.75">
      <c r="B470" s="9"/>
      <c r="C470" s="10"/>
      <c r="D470" s="11"/>
      <c r="E470" s="11"/>
      <c r="F470" s="10"/>
    </row>
    <row r="471" spans="2:6" ht="12.75">
      <c r="B471" s="9"/>
      <c r="C471" s="10"/>
      <c r="D471" s="11"/>
      <c r="E471" s="11"/>
      <c r="F471" s="10"/>
    </row>
    <row r="472" spans="2:6" ht="12.75">
      <c r="B472" s="9"/>
      <c r="C472" s="10"/>
      <c r="D472" s="11"/>
      <c r="E472" s="11"/>
      <c r="F472" s="10"/>
    </row>
    <row r="473" spans="2:6" ht="12.75">
      <c r="B473" s="9"/>
      <c r="C473" s="10"/>
      <c r="D473" s="11"/>
      <c r="E473" s="11"/>
      <c r="F473" s="10"/>
    </row>
    <row r="474" spans="2:6" ht="12.75">
      <c r="B474" s="9"/>
      <c r="C474" s="10"/>
      <c r="D474" s="11"/>
      <c r="E474" s="11"/>
      <c r="F474" s="10"/>
    </row>
    <row r="475" spans="2:6" ht="12.75">
      <c r="B475" s="9"/>
      <c r="C475" s="10"/>
      <c r="D475" s="11"/>
      <c r="E475" s="11"/>
      <c r="F475" s="10"/>
    </row>
    <row r="476" spans="2:6" ht="12.75">
      <c r="B476" s="9"/>
      <c r="C476" s="10"/>
      <c r="D476" s="11"/>
      <c r="E476" s="11"/>
      <c r="F476" s="10"/>
    </row>
    <row r="477" spans="2:6" ht="12.75">
      <c r="B477" s="9"/>
      <c r="C477" s="10"/>
      <c r="D477" s="11"/>
      <c r="E477" s="11"/>
      <c r="F477" s="10"/>
    </row>
    <row r="478" spans="2:6" ht="12.75">
      <c r="B478" s="9"/>
      <c r="C478" s="10"/>
      <c r="D478" s="11"/>
      <c r="E478" s="11"/>
      <c r="F478" s="10"/>
    </row>
    <row r="479" spans="2:6" ht="12.75">
      <c r="B479" s="9"/>
      <c r="C479" s="10"/>
      <c r="D479" s="11"/>
      <c r="E479" s="11"/>
      <c r="F479" s="10"/>
    </row>
    <row r="480" spans="2:6" ht="12.75">
      <c r="B480" s="9"/>
      <c r="C480" s="10"/>
      <c r="D480" s="11"/>
      <c r="E480" s="11"/>
      <c r="F480" s="10"/>
    </row>
    <row r="481" spans="2:6" ht="12.75">
      <c r="B481" s="9"/>
      <c r="C481" s="10"/>
      <c r="D481" s="11"/>
      <c r="E481" s="11"/>
      <c r="F481" s="10"/>
    </row>
    <row r="482" spans="2:6" ht="12.75">
      <c r="B482" s="9"/>
      <c r="C482" s="10"/>
      <c r="D482" s="11"/>
      <c r="E482" s="11"/>
      <c r="F482" s="10"/>
    </row>
    <row r="483" spans="2:6" ht="12.75">
      <c r="B483" s="9"/>
      <c r="C483" s="10"/>
      <c r="D483" s="11"/>
      <c r="E483" s="11"/>
      <c r="F483" s="10"/>
    </row>
    <row r="484" spans="2:6" ht="12.75">
      <c r="B484" s="9"/>
      <c r="C484" s="10"/>
      <c r="D484" s="11"/>
      <c r="E484" s="11"/>
      <c r="F484" s="10"/>
    </row>
    <row r="485" spans="2:6" ht="12.75">
      <c r="B485" s="9"/>
      <c r="C485" s="10"/>
      <c r="D485" s="11"/>
      <c r="E485" s="11"/>
      <c r="F485" s="10"/>
    </row>
    <row r="486" spans="2:6" ht="12.75">
      <c r="B486" s="9"/>
      <c r="C486" s="10"/>
      <c r="D486" s="11"/>
      <c r="E486" s="11"/>
      <c r="F486" s="10"/>
    </row>
    <row r="487" spans="2:6" ht="12.75">
      <c r="B487" s="9"/>
      <c r="C487" s="10"/>
      <c r="D487" s="11"/>
      <c r="E487" s="11"/>
      <c r="F487" s="10"/>
    </row>
    <row r="488" spans="2:6" ht="12.75">
      <c r="B488" s="9"/>
      <c r="C488" s="10"/>
      <c r="D488" s="11"/>
      <c r="E488" s="11"/>
      <c r="F488" s="10"/>
    </row>
    <row r="489" spans="2:6" ht="12.75">
      <c r="B489" s="9"/>
      <c r="C489" s="10"/>
      <c r="D489" s="11"/>
      <c r="E489" s="11"/>
      <c r="F489" s="10"/>
    </row>
    <row r="490" spans="2:6" ht="12.75">
      <c r="B490" s="9"/>
      <c r="C490" s="10"/>
      <c r="D490" s="11"/>
      <c r="E490" s="11"/>
      <c r="F490" s="10"/>
    </row>
    <row r="491" spans="2:6" ht="12.75">
      <c r="B491" s="9"/>
      <c r="C491" s="10"/>
      <c r="D491" s="11"/>
      <c r="E491" s="11"/>
      <c r="F491" s="10"/>
    </row>
    <row r="492" spans="2:6" ht="12.75">
      <c r="B492" s="9"/>
      <c r="C492" s="10"/>
      <c r="D492" s="11"/>
      <c r="E492" s="11"/>
      <c r="F492" s="10"/>
    </row>
    <row r="493" spans="2:6" ht="12.75">
      <c r="B493" s="9"/>
      <c r="C493" s="10"/>
      <c r="D493" s="11"/>
      <c r="E493" s="11"/>
      <c r="F493" s="10"/>
    </row>
    <row r="494" spans="2:6" ht="12.75">
      <c r="B494" s="9"/>
      <c r="C494" s="10"/>
      <c r="D494" s="11"/>
      <c r="E494" s="11"/>
      <c r="F494" s="10"/>
    </row>
    <row r="495" spans="2:6" ht="12.75">
      <c r="B495" s="9"/>
      <c r="C495" s="10"/>
      <c r="D495" s="11"/>
      <c r="E495" s="11"/>
      <c r="F495" s="10"/>
    </row>
    <row r="496" spans="2:6" ht="12.75">
      <c r="B496" s="9"/>
      <c r="C496" s="10"/>
      <c r="D496" s="11"/>
      <c r="E496" s="11"/>
      <c r="F496" s="10"/>
    </row>
    <row r="497" spans="2:6" ht="12.75">
      <c r="B497" s="9"/>
      <c r="C497" s="10"/>
      <c r="D497" s="11"/>
      <c r="E497" s="11"/>
      <c r="F497" s="10"/>
    </row>
    <row r="498" spans="2:6" ht="12.75">
      <c r="B498" s="9"/>
      <c r="C498" s="10"/>
      <c r="D498" s="11"/>
      <c r="E498" s="11"/>
      <c r="F498" s="10"/>
    </row>
    <row r="499" spans="2:6" ht="12.75">
      <c r="B499" s="9"/>
      <c r="C499" s="10"/>
      <c r="D499" s="11"/>
      <c r="E499" s="11"/>
      <c r="F499" s="10"/>
    </row>
    <row r="500" spans="2:6" ht="12.75">
      <c r="B500" s="9"/>
      <c r="C500" s="10"/>
      <c r="D500" s="11"/>
      <c r="E500" s="11"/>
      <c r="F500" s="10"/>
    </row>
    <row r="501" spans="2:6" ht="12.75">
      <c r="B501" s="9"/>
      <c r="C501" s="10"/>
      <c r="D501" s="11"/>
      <c r="E501" s="11"/>
      <c r="F501" s="10"/>
    </row>
    <row r="502" spans="2:6" ht="12.75">
      <c r="B502" s="9"/>
      <c r="C502" s="10"/>
      <c r="D502" s="11"/>
      <c r="E502" s="11"/>
      <c r="F502" s="10"/>
    </row>
    <row r="503" spans="2:6" ht="12.75">
      <c r="B503" s="9"/>
      <c r="C503" s="10"/>
      <c r="D503" s="11"/>
      <c r="E503" s="11"/>
      <c r="F503" s="10"/>
    </row>
    <row r="504" spans="2:6" ht="12.75">
      <c r="B504" s="9"/>
      <c r="C504" s="10"/>
      <c r="D504" s="11"/>
      <c r="E504" s="11"/>
      <c r="F504" s="10"/>
    </row>
    <row r="505" spans="2:6" ht="12.75">
      <c r="B505" s="9"/>
      <c r="C505" s="10"/>
      <c r="D505" s="11"/>
      <c r="E505" s="11"/>
      <c r="F505" s="10"/>
    </row>
    <row r="506" spans="2:6" ht="12.75">
      <c r="B506" s="9"/>
      <c r="C506" s="10"/>
      <c r="D506" s="11"/>
      <c r="E506" s="11"/>
      <c r="F506" s="10"/>
    </row>
    <row r="507" spans="2:6" ht="12.75">
      <c r="B507" s="9"/>
      <c r="C507" s="10"/>
      <c r="D507" s="11"/>
      <c r="E507" s="11"/>
      <c r="F507" s="10"/>
    </row>
    <row r="508" spans="2:6" ht="12.75">
      <c r="B508" s="9"/>
      <c r="C508" s="10"/>
      <c r="D508" s="11"/>
      <c r="E508" s="11"/>
      <c r="F508" s="10"/>
    </row>
    <row r="509" spans="2:6" ht="12.75">
      <c r="B509" s="9"/>
      <c r="C509" s="10"/>
      <c r="D509" s="11"/>
      <c r="E509" s="11"/>
      <c r="F509" s="10"/>
    </row>
    <row r="510" spans="2:6" ht="12.75">
      <c r="B510" s="9"/>
      <c r="C510" s="10"/>
      <c r="D510" s="11"/>
      <c r="E510" s="11"/>
      <c r="F510" s="10"/>
    </row>
    <row r="511" spans="2:6" ht="12.75">
      <c r="B511" s="9"/>
      <c r="C511" s="10"/>
      <c r="D511" s="11"/>
      <c r="E511" s="11"/>
      <c r="F511" s="10"/>
    </row>
    <row r="512" spans="2:6" ht="12.75">
      <c r="B512" s="9"/>
      <c r="C512" s="10"/>
      <c r="D512" s="11"/>
      <c r="E512" s="11"/>
      <c r="F512" s="10"/>
    </row>
    <row r="513" spans="2:6" ht="12.75">
      <c r="B513" s="9"/>
      <c r="C513" s="10"/>
      <c r="D513" s="11"/>
      <c r="E513" s="11"/>
      <c r="F513" s="10"/>
    </row>
    <row r="514" spans="2:6" ht="12.75">
      <c r="B514" s="9"/>
      <c r="C514" s="10"/>
      <c r="D514" s="11"/>
      <c r="E514" s="11"/>
      <c r="F514" s="10"/>
    </row>
    <row r="515" spans="2:6" ht="12.75">
      <c r="B515" s="9"/>
      <c r="C515" s="10"/>
      <c r="D515" s="11"/>
      <c r="E515" s="11"/>
      <c r="F515" s="10"/>
    </row>
    <row r="516" spans="2:6" ht="12.75">
      <c r="B516" s="9"/>
      <c r="C516" s="10"/>
      <c r="D516" s="11"/>
      <c r="E516" s="11"/>
      <c r="F516" s="10"/>
    </row>
    <row r="517" spans="2:6" ht="12.75">
      <c r="B517" s="9"/>
      <c r="C517" s="10"/>
      <c r="D517" s="11"/>
      <c r="E517" s="11"/>
      <c r="F517" s="10"/>
    </row>
    <row r="518" spans="2:6" ht="12.75">
      <c r="B518" s="9"/>
      <c r="C518" s="10"/>
      <c r="D518" s="11"/>
      <c r="E518" s="11"/>
      <c r="F518" s="10"/>
    </row>
    <row r="519" spans="2:6" ht="12.75">
      <c r="B519" s="9"/>
      <c r="C519" s="10"/>
      <c r="D519" s="11"/>
      <c r="E519" s="11"/>
      <c r="F519" s="10"/>
    </row>
    <row r="520" spans="2:6" ht="12.75">
      <c r="B520" s="9"/>
      <c r="C520" s="10"/>
      <c r="D520" s="11"/>
      <c r="E520" s="11"/>
      <c r="F520" s="10"/>
    </row>
    <row r="521" spans="2:6" ht="12.75">
      <c r="B521" s="9"/>
      <c r="C521" s="10"/>
      <c r="D521" s="11"/>
      <c r="E521" s="11"/>
      <c r="F521" s="10"/>
    </row>
    <row r="522" spans="2:6" ht="12.75">
      <c r="B522" s="9"/>
      <c r="C522" s="10"/>
      <c r="D522" s="11"/>
      <c r="E522" s="11"/>
      <c r="F522" s="10"/>
    </row>
    <row r="523" spans="2:6" ht="12.75">
      <c r="B523" s="9"/>
      <c r="C523" s="10"/>
      <c r="D523" s="11"/>
      <c r="E523" s="11"/>
      <c r="F523" s="10"/>
    </row>
    <row r="524" spans="2:6" ht="12.75">
      <c r="B524" s="9"/>
      <c r="C524" s="10"/>
      <c r="D524" s="11"/>
      <c r="E524" s="11"/>
      <c r="F524" s="10"/>
    </row>
    <row r="525" spans="2:6" ht="12.75">
      <c r="B525" s="9"/>
      <c r="C525" s="10"/>
      <c r="D525" s="11"/>
      <c r="E525" s="11"/>
      <c r="F525" s="10"/>
    </row>
    <row r="526" spans="2:6" ht="12.75">
      <c r="B526" s="9"/>
      <c r="C526" s="10"/>
      <c r="D526" s="11"/>
      <c r="E526" s="11"/>
      <c r="F526" s="10"/>
    </row>
    <row r="527" spans="2:6" ht="12.75">
      <c r="B527" s="9"/>
      <c r="C527" s="10"/>
      <c r="D527" s="11"/>
      <c r="E527" s="11"/>
      <c r="F527" s="10"/>
    </row>
    <row r="528" spans="2:6" ht="12.75">
      <c r="B528" s="9"/>
      <c r="C528" s="10"/>
      <c r="D528" s="11"/>
      <c r="E528" s="11"/>
      <c r="F528" s="10"/>
    </row>
    <row r="529" spans="2:6" ht="12.75">
      <c r="B529" s="9"/>
      <c r="C529" s="10"/>
      <c r="D529" s="11"/>
      <c r="E529" s="11"/>
      <c r="F529" s="10"/>
    </row>
    <row r="530" spans="2:6" ht="12.75">
      <c r="B530" s="9"/>
      <c r="C530" s="10"/>
      <c r="D530" s="11"/>
      <c r="E530" s="11"/>
      <c r="F530" s="10"/>
    </row>
    <row r="531" spans="2:6" ht="12.75">
      <c r="B531" s="9"/>
      <c r="C531" s="10"/>
      <c r="D531" s="11"/>
      <c r="E531" s="11"/>
      <c r="F531" s="10"/>
    </row>
    <row r="532" spans="2:6" ht="12.75">
      <c r="B532" s="9"/>
      <c r="C532" s="10"/>
      <c r="D532" s="11"/>
      <c r="E532" s="11"/>
      <c r="F532" s="10"/>
    </row>
    <row r="533" spans="2:6" ht="12.75">
      <c r="B533" s="9"/>
      <c r="C533" s="10"/>
      <c r="D533" s="11"/>
      <c r="E533" s="11"/>
      <c r="F533" s="10"/>
    </row>
    <row r="534" spans="2:6" ht="12.75">
      <c r="B534" s="9"/>
      <c r="C534" s="10"/>
      <c r="D534" s="11"/>
      <c r="E534" s="11"/>
      <c r="F534" s="10"/>
    </row>
    <row r="535" spans="2:6" ht="12.75">
      <c r="B535" s="9"/>
      <c r="C535" s="10"/>
      <c r="D535" s="11"/>
      <c r="E535" s="11"/>
      <c r="F535" s="10"/>
    </row>
    <row r="536" spans="2:6" ht="12.75">
      <c r="B536" s="9"/>
      <c r="C536" s="10"/>
      <c r="D536" s="11"/>
      <c r="E536" s="11"/>
      <c r="F536" s="10"/>
    </row>
    <row r="537" spans="2:6" ht="12.75">
      <c r="B537" s="9"/>
      <c r="C537" s="10"/>
      <c r="D537" s="11"/>
      <c r="E537" s="11"/>
      <c r="F537" s="10"/>
    </row>
    <row r="538" spans="2:6" ht="12.75">
      <c r="B538" s="9"/>
      <c r="C538" s="10"/>
      <c r="D538" s="11"/>
      <c r="E538" s="11"/>
      <c r="F538" s="10"/>
    </row>
    <row r="539" spans="2:6" ht="12.75">
      <c r="B539" s="9"/>
      <c r="C539" s="10"/>
      <c r="D539" s="11"/>
      <c r="E539" s="11"/>
      <c r="F539" s="10"/>
    </row>
    <row r="540" spans="2:6" ht="12.75">
      <c r="B540" s="9"/>
      <c r="C540" s="10"/>
      <c r="D540" s="11"/>
      <c r="E540" s="11"/>
      <c r="F540" s="10"/>
    </row>
    <row r="541" spans="2:6" ht="12.75">
      <c r="B541" s="9"/>
      <c r="C541" s="10"/>
      <c r="D541" s="11"/>
      <c r="E541" s="11"/>
      <c r="F541" s="10"/>
    </row>
    <row r="542" spans="2:6" ht="12.75">
      <c r="B542" s="9"/>
      <c r="C542" s="10"/>
      <c r="D542" s="11"/>
      <c r="E542" s="11"/>
      <c r="F542" s="10"/>
    </row>
    <row r="543" spans="2:6" ht="12.75">
      <c r="B543" s="9"/>
      <c r="C543" s="10"/>
      <c r="D543" s="11"/>
      <c r="E543" s="11"/>
      <c r="F543" s="10"/>
    </row>
    <row r="544" spans="2:6" ht="12.75">
      <c r="B544" s="9"/>
      <c r="C544" s="10"/>
      <c r="D544" s="11"/>
      <c r="E544" s="11"/>
      <c r="F544" s="10"/>
    </row>
    <row r="545" spans="2:6" ht="12.75">
      <c r="B545" s="9"/>
      <c r="C545" s="10"/>
      <c r="D545" s="11"/>
      <c r="E545" s="11"/>
      <c r="F545" s="10"/>
    </row>
    <row r="546" spans="2:6" ht="12.75">
      <c r="B546" s="9"/>
      <c r="C546" s="10"/>
      <c r="D546" s="11"/>
      <c r="E546" s="11"/>
      <c r="F546" s="10"/>
    </row>
    <row r="547" spans="2:6" ht="12.75">
      <c r="B547" s="9"/>
      <c r="C547" s="10"/>
      <c r="D547" s="11"/>
      <c r="E547" s="11"/>
      <c r="F547" s="10"/>
    </row>
    <row r="548" spans="2:6" ht="12.75">
      <c r="B548" s="9"/>
      <c r="C548" s="10"/>
      <c r="D548" s="11"/>
      <c r="E548" s="11"/>
      <c r="F548" s="10"/>
    </row>
    <row r="549" spans="2:6" ht="12.75">
      <c r="B549" s="9"/>
      <c r="C549" s="10"/>
      <c r="D549" s="11"/>
      <c r="E549" s="11"/>
      <c r="F549" s="10"/>
    </row>
    <row r="550" spans="2:6" ht="12.75">
      <c r="B550" s="9"/>
      <c r="C550" s="10"/>
      <c r="D550" s="11"/>
      <c r="E550" s="11"/>
      <c r="F550" s="10"/>
    </row>
    <row r="551" spans="2:6" ht="12.75">
      <c r="B551" s="9"/>
      <c r="C551" s="10"/>
      <c r="D551" s="11"/>
      <c r="E551" s="11"/>
      <c r="F551" s="10"/>
    </row>
    <row r="552" spans="2:6" ht="12.75">
      <c r="B552" s="9"/>
      <c r="C552" s="10"/>
      <c r="D552" s="11"/>
      <c r="E552" s="11"/>
      <c r="F552" s="10"/>
    </row>
    <row r="553" spans="2:6" ht="12.75">
      <c r="B553" s="9"/>
      <c r="C553" s="10"/>
      <c r="D553" s="11"/>
      <c r="E553" s="11"/>
      <c r="F553" s="10"/>
    </row>
    <row r="554" spans="2:6" ht="12.75">
      <c r="B554" s="9"/>
      <c r="C554" s="10"/>
      <c r="D554" s="11"/>
      <c r="E554" s="11"/>
      <c r="F554" s="10"/>
    </row>
    <row r="555" spans="2:6" ht="12.75">
      <c r="B555" s="9"/>
      <c r="C555" s="10"/>
      <c r="D555" s="11"/>
      <c r="E555" s="11"/>
      <c r="F555" s="10"/>
    </row>
    <row r="556" spans="2:6" ht="12.75">
      <c r="B556" s="9"/>
      <c r="C556" s="10"/>
      <c r="D556" s="11"/>
      <c r="E556" s="11"/>
      <c r="F556" s="10"/>
    </row>
    <row r="557" spans="2:6" ht="12.75">
      <c r="B557" s="9"/>
      <c r="C557" s="10"/>
      <c r="D557" s="11"/>
      <c r="E557" s="11"/>
      <c r="F557" s="10"/>
    </row>
    <row r="558" spans="2:6" ht="12.75">
      <c r="B558" s="9"/>
      <c r="C558" s="10"/>
      <c r="D558" s="11"/>
      <c r="E558" s="11"/>
      <c r="F558" s="10"/>
    </row>
    <row r="559" spans="2:6" ht="12.75">
      <c r="B559" s="9"/>
      <c r="C559" s="10"/>
      <c r="D559" s="11"/>
      <c r="E559" s="11"/>
      <c r="F559" s="10"/>
    </row>
    <row r="560" spans="2:6" ht="12.75">
      <c r="B560" s="9"/>
      <c r="C560" s="10"/>
      <c r="D560" s="11"/>
      <c r="E560" s="11"/>
      <c r="F560" s="10"/>
    </row>
    <row r="561" spans="2:6" ht="12.75">
      <c r="B561" s="9"/>
      <c r="C561" s="10"/>
      <c r="D561" s="11"/>
      <c r="E561" s="11"/>
      <c r="F561" s="10"/>
    </row>
    <row r="562" spans="2:6" ht="12.75">
      <c r="B562" s="9"/>
      <c r="C562" s="10"/>
      <c r="D562" s="11"/>
      <c r="E562" s="11"/>
      <c r="F562" s="10"/>
    </row>
    <row r="563" spans="2:6" ht="12.75">
      <c r="B563" s="9"/>
      <c r="C563" s="10"/>
      <c r="D563" s="11"/>
      <c r="E563" s="11"/>
      <c r="F563" s="10"/>
    </row>
    <row r="564" spans="2:6" ht="12.75">
      <c r="B564" s="9"/>
      <c r="C564" s="10"/>
      <c r="D564" s="11"/>
      <c r="E564" s="11"/>
      <c r="F564" s="10"/>
    </row>
    <row r="565" spans="2:6" ht="12.75">
      <c r="B565" s="9"/>
      <c r="C565" s="10"/>
      <c r="D565" s="11"/>
      <c r="E565" s="11"/>
      <c r="F565" s="10"/>
    </row>
    <row r="566" spans="2:6" ht="12.75">
      <c r="B566" s="9"/>
      <c r="C566" s="10"/>
      <c r="D566" s="11"/>
      <c r="E566" s="11"/>
      <c r="F566" s="10"/>
    </row>
    <row r="567" spans="2:6" ht="12.75">
      <c r="B567" s="9"/>
      <c r="C567" s="10"/>
      <c r="D567" s="11"/>
      <c r="E567" s="11"/>
      <c r="F567" s="10"/>
    </row>
    <row r="568" spans="2:6" ht="12.75">
      <c r="B568" s="9"/>
      <c r="C568" s="10"/>
      <c r="D568" s="11"/>
      <c r="E568" s="11"/>
      <c r="F568" s="10"/>
    </row>
    <row r="569" spans="2:6" ht="12.75">
      <c r="B569" s="9"/>
      <c r="C569" s="10"/>
      <c r="D569" s="11"/>
      <c r="E569" s="11"/>
      <c r="F569" s="10"/>
    </row>
    <row r="570" spans="2:6" ht="12.75">
      <c r="B570" s="9"/>
      <c r="C570" s="10"/>
      <c r="D570" s="11"/>
      <c r="E570" s="11"/>
      <c r="F570" s="10"/>
    </row>
    <row r="571" spans="2:6" ht="12.75">
      <c r="B571" s="9"/>
      <c r="C571" s="10"/>
      <c r="D571" s="11"/>
      <c r="E571" s="11"/>
      <c r="F571" s="10"/>
    </row>
    <row r="572" spans="2:6" ht="12.75">
      <c r="B572" s="9"/>
      <c r="C572" s="10"/>
      <c r="D572" s="11"/>
      <c r="E572" s="11"/>
      <c r="F572" s="10"/>
    </row>
    <row r="573" spans="2:6" ht="12.75">
      <c r="B573" s="9"/>
      <c r="C573" s="10"/>
      <c r="D573" s="11"/>
      <c r="E573" s="11"/>
      <c r="F573" s="10"/>
    </row>
    <row r="574" spans="2:6" ht="12.75">
      <c r="B574" s="9"/>
      <c r="C574" s="10"/>
      <c r="D574" s="11"/>
      <c r="E574" s="11"/>
      <c r="F574" s="10"/>
    </row>
    <row r="575" spans="2:6" ht="12.75">
      <c r="B575" s="9"/>
      <c r="C575" s="10"/>
      <c r="D575" s="11"/>
      <c r="E575" s="11"/>
      <c r="F575" s="10"/>
    </row>
    <row r="576" spans="2:6" ht="12.75">
      <c r="B576" s="9"/>
      <c r="C576" s="10"/>
      <c r="D576" s="11"/>
      <c r="E576" s="11"/>
      <c r="F576" s="10"/>
    </row>
    <row r="577" spans="2:6" ht="12.75">
      <c r="B577" s="9"/>
      <c r="C577" s="10"/>
      <c r="D577" s="11"/>
      <c r="E577" s="11"/>
      <c r="F577" s="10"/>
    </row>
    <row r="578" spans="2:6" ht="12.75">
      <c r="B578" s="9"/>
      <c r="C578" s="10"/>
      <c r="D578" s="11"/>
      <c r="E578" s="11"/>
      <c r="F578" s="10"/>
    </row>
    <row r="579" spans="2:6" ht="12.75">
      <c r="B579" s="9"/>
      <c r="C579" s="10"/>
      <c r="D579" s="11"/>
      <c r="E579" s="11"/>
      <c r="F579" s="10"/>
    </row>
    <row r="580" spans="2:6" ht="12.75">
      <c r="B580" s="9"/>
      <c r="C580" s="10"/>
      <c r="D580" s="11"/>
      <c r="E580" s="11"/>
      <c r="F580" s="10"/>
    </row>
    <row r="581" spans="2:6" ht="12.75">
      <c r="B581" s="9"/>
      <c r="C581" s="10"/>
      <c r="D581" s="11"/>
      <c r="E581" s="11"/>
      <c r="F581" s="10"/>
    </row>
    <row r="582" spans="2:6" ht="12.75">
      <c r="B582" s="9"/>
      <c r="C582" s="10"/>
      <c r="D582" s="11"/>
      <c r="E582" s="11"/>
      <c r="F582" s="10"/>
    </row>
    <row r="583" spans="2:6" ht="12.75">
      <c r="B583" s="9"/>
      <c r="C583" s="10"/>
      <c r="D583" s="11"/>
      <c r="E583" s="11"/>
      <c r="F583" s="10"/>
    </row>
    <row r="584" spans="2:6" ht="12.75">
      <c r="B584" s="9"/>
      <c r="C584" s="10"/>
      <c r="D584" s="11"/>
      <c r="E584" s="11"/>
      <c r="F584" s="10"/>
    </row>
    <row r="585" spans="2:6" ht="12.75">
      <c r="B585" s="9"/>
      <c r="C585" s="10"/>
      <c r="D585" s="11"/>
      <c r="E585" s="11"/>
      <c r="F585" s="10"/>
    </row>
    <row r="586" spans="2:6" ht="12.75">
      <c r="B586" s="9"/>
      <c r="C586" s="10"/>
      <c r="D586" s="11"/>
      <c r="E586" s="11"/>
      <c r="F586" s="10"/>
    </row>
    <row r="587" spans="2:6" ht="12.75">
      <c r="B587" s="9"/>
      <c r="C587" s="10"/>
      <c r="D587" s="11"/>
      <c r="E587" s="11"/>
      <c r="F587" s="10"/>
    </row>
    <row r="588" spans="2:6" ht="12.75">
      <c r="B588" s="9"/>
      <c r="C588" s="10"/>
      <c r="D588" s="11"/>
      <c r="E588" s="11"/>
      <c r="F588" s="10"/>
    </row>
    <row r="589" spans="2:6" ht="12.75">
      <c r="B589" s="9"/>
      <c r="C589" s="10"/>
      <c r="D589" s="11"/>
      <c r="E589" s="11"/>
      <c r="F589" s="10"/>
    </row>
    <row r="590" spans="2:6" ht="12.75">
      <c r="B590" s="9"/>
      <c r="C590" s="10"/>
      <c r="D590" s="11"/>
      <c r="E590" s="11"/>
      <c r="F590" s="10"/>
    </row>
    <row r="591" spans="2:6" ht="12.75">
      <c r="B591" s="9"/>
      <c r="C591" s="10"/>
      <c r="D591" s="11"/>
      <c r="E591" s="11"/>
      <c r="F591" s="10"/>
    </row>
    <row r="592" spans="2:6" ht="12.75">
      <c r="B592" s="9"/>
      <c r="C592" s="10"/>
      <c r="D592" s="11"/>
      <c r="E592" s="11"/>
      <c r="F592" s="10"/>
    </row>
    <row r="593" spans="2:6" ht="12.75">
      <c r="B593" s="9"/>
      <c r="C593" s="10"/>
      <c r="D593" s="11"/>
      <c r="E593" s="11"/>
      <c r="F593" s="10"/>
    </row>
    <row r="594" spans="2:6" ht="12.75">
      <c r="B594" s="9"/>
      <c r="C594" s="10"/>
      <c r="D594" s="11"/>
      <c r="E594" s="11"/>
      <c r="F594" s="10"/>
    </row>
    <row r="595" spans="2:6" ht="12.75">
      <c r="B595" s="9"/>
      <c r="C595" s="10"/>
      <c r="D595" s="11"/>
      <c r="E595" s="11"/>
      <c r="F595" s="10"/>
    </row>
    <row r="596" spans="2:6" ht="12.75">
      <c r="B596" s="9"/>
      <c r="C596" s="10"/>
      <c r="D596" s="11"/>
      <c r="E596" s="11"/>
      <c r="F596" s="10"/>
    </row>
    <row r="597" spans="2:6" ht="12.75">
      <c r="B597" s="9"/>
      <c r="C597" s="10"/>
      <c r="D597" s="11"/>
      <c r="E597" s="11"/>
      <c r="F597" s="10"/>
    </row>
    <row r="598" spans="2:6" ht="12.75">
      <c r="B598" s="9"/>
      <c r="C598" s="10"/>
      <c r="D598" s="11"/>
      <c r="E598" s="11"/>
      <c r="F598" s="10"/>
    </row>
    <row r="599" spans="2:6" ht="12.75">
      <c r="B599" s="9"/>
      <c r="C599" s="10"/>
      <c r="D599" s="11"/>
      <c r="E599" s="11"/>
      <c r="F599" s="10"/>
    </row>
    <row r="600" spans="2:6" ht="12.75">
      <c r="B600" s="9"/>
      <c r="C600" s="10"/>
      <c r="D600" s="11"/>
      <c r="E600" s="11"/>
      <c r="F600" s="10"/>
    </row>
    <row r="601" spans="2:6" ht="12.75">
      <c r="B601" s="9"/>
      <c r="C601" s="10"/>
      <c r="D601" s="11"/>
      <c r="E601" s="11"/>
      <c r="F601" s="10"/>
    </row>
    <row r="602" spans="2:6" ht="12.75">
      <c r="B602" s="9"/>
      <c r="C602" s="10"/>
      <c r="D602" s="11"/>
      <c r="E602" s="11"/>
      <c r="F602" s="10"/>
    </row>
    <row r="603" spans="2:6" ht="12.75">
      <c r="B603" s="9"/>
      <c r="C603" s="10"/>
      <c r="D603" s="11"/>
      <c r="E603" s="11"/>
      <c r="F603" s="10"/>
    </row>
    <row r="604" spans="2:6" ht="12.75">
      <c r="B604" s="9"/>
      <c r="C604" s="10"/>
      <c r="D604" s="11"/>
      <c r="E604" s="11"/>
      <c r="F604" s="10"/>
    </row>
    <row r="605" spans="2:6" ht="12.75">
      <c r="B605" s="9"/>
      <c r="C605" s="10"/>
      <c r="D605" s="11"/>
      <c r="E605" s="11"/>
      <c r="F605" s="10"/>
    </row>
    <row r="606" spans="2:6" ht="12.75">
      <c r="B606" s="9"/>
      <c r="C606" s="10"/>
      <c r="D606" s="11"/>
      <c r="E606" s="11"/>
      <c r="F606" s="10"/>
    </row>
    <row r="607" spans="2:6" ht="12.75">
      <c r="B607" s="9"/>
      <c r="C607" s="10"/>
      <c r="D607" s="11"/>
      <c r="E607" s="11"/>
      <c r="F607" s="10"/>
    </row>
    <row r="608" spans="2:6" ht="12.75">
      <c r="B608" s="9"/>
      <c r="C608" s="10"/>
      <c r="D608" s="11"/>
      <c r="E608" s="11"/>
      <c r="F608" s="10"/>
    </row>
    <row r="609" spans="2:6" ht="12.75">
      <c r="B609" s="9"/>
      <c r="C609" s="10"/>
      <c r="D609" s="11"/>
      <c r="E609" s="11"/>
      <c r="F609" s="10"/>
    </row>
    <row r="610" spans="2:6" ht="12.75">
      <c r="B610" s="9"/>
      <c r="C610" s="10"/>
      <c r="D610" s="11"/>
      <c r="E610" s="11"/>
      <c r="F610" s="10"/>
    </row>
    <row r="611" spans="2:6" ht="12.75">
      <c r="B611" s="9"/>
      <c r="C611" s="10"/>
      <c r="D611" s="11"/>
      <c r="E611" s="11"/>
      <c r="F611" s="10"/>
    </row>
    <row r="612" spans="2:6" ht="12.75">
      <c r="B612" s="9"/>
      <c r="C612" s="10"/>
      <c r="D612" s="11"/>
      <c r="E612" s="11"/>
      <c r="F612" s="10"/>
    </row>
    <row r="613" spans="2:6" ht="12.75">
      <c r="B613" s="9"/>
      <c r="C613" s="10"/>
      <c r="D613" s="11"/>
      <c r="E613" s="11"/>
      <c r="F613" s="10"/>
    </row>
    <row r="614" spans="2:6" ht="12.75">
      <c r="B614" s="9"/>
      <c r="C614" s="10"/>
      <c r="D614" s="11"/>
      <c r="E614" s="11"/>
      <c r="F614" s="10"/>
    </row>
    <row r="615" spans="2:6" ht="12.75">
      <c r="B615" s="9"/>
      <c r="C615" s="10"/>
      <c r="D615" s="11"/>
      <c r="E615" s="11"/>
      <c r="F615" s="10"/>
    </row>
    <row r="616" spans="2:6" ht="12.75">
      <c r="B616" s="9"/>
      <c r="C616" s="10"/>
      <c r="D616" s="11"/>
      <c r="E616" s="11"/>
      <c r="F616" s="10"/>
    </row>
    <row r="617" spans="2:6" ht="12.75">
      <c r="B617" s="9"/>
      <c r="C617" s="10"/>
      <c r="D617" s="11"/>
      <c r="E617" s="11"/>
      <c r="F617" s="10"/>
    </row>
    <row r="618" spans="2:6" ht="12.75">
      <c r="B618" s="9"/>
      <c r="C618" s="10"/>
      <c r="D618" s="11"/>
      <c r="E618" s="11"/>
      <c r="F618" s="10"/>
    </row>
    <row r="619" spans="2:6" ht="12.75">
      <c r="B619" s="9"/>
      <c r="C619" s="10"/>
      <c r="D619" s="11"/>
      <c r="E619" s="11"/>
      <c r="F619" s="10"/>
    </row>
    <row r="620" spans="2:6" ht="12.75">
      <c r="B620" s="9"/>
      <c r="C620" s="10"/>
      <c r="D620" s="11"/>
      <c r="E620" s="11"/>
      <c r="F620" s="10"/>
    </row>
    <row r="621" spans="2:6" ht="12.75">
      <c r="B621" s="9"/>
      <c r="C621" s="10"/>
      <c r="D621" s="11"/>
      <c r="E621" s="11"/>
      <c r="F621" s="10"/>
    </row>
    <row r="622" spans="2:6" ht="12.75">
      <c r="B622" s="9"/>
      <c r="C622" s="10"/>
      <c r="D622" s="11"/>
      <c r="E622" s="11"/>
      <c r="F622" s="10"/>
    </row>
    <row r="623" spans="2:6" ht="12.75">
      <c r="B623" s="9"/>
      <c r="C623" s="10"/>
      <c r="D623" s="11"/>
      <c r="E623" s="11"/>
      <c r="F623" s="10"/>
    </row>
    <row r="624" spans="2:6" ht="12.75">
      <c r="B624" s="9"/>
      <c r="C624" s="10"/>
      <c r="D624" s="11"/>
      <c r="E624" s="11"/>
      <c r="F624" s="10"/>
    </row>
    <row r="625" spans="2:6" ht="12.75">
      <c r="B625" s="9"/>
      <c r="C625" s="10"/>
      <c r="D625" s="11"/>
      <c r="E625" s="11"/>
      <c r="F625" s="10"/>
    </row>
    <row r="626" spans="2:6" ht="12.75">
      <c r="B626" s="9"/>
      <c r="C626" s="10"/>
      <c r="D626" s="11"/>
      <c r="E626" s="11"/>
      <c r="F626" s="10"/>
    </row>
    <row r="627" spans="2:6" ht="12.75">
      <c r="B627" s="9"/>
      <c r="C627" s="10"/>
      <c r="D627" s="11"/>
      <c r="E627" s="11"/>
      <c r="F627" s="10"/>
    </row>
    <row r="628" spans="2:6" ht="12.75">
      <c r="B628" s="9"/>
      <c r="C628" s="10"/>
      <c r="D628" s="11"/>
      <c r="E628" s="11"/>
      <c r="F628" s="10"/>
    </row>
    <row r="629" spans="2:6" ht="12.75">
      <c r="B629" s="9"/>
      <c r="C629" s="10"/>
      <c r="D629" s="11"/>
      <c r="E629" s="11"/>
      <c r="F629" s="10"/>
    </row>
    <row r="630" spans="2:6" ht="12.75">
      <c r="B630" s="9"/>
      <c r="C630" s="10"/>
      <c r="D630" s="11"/>
      <c r="E630" s="11"/>
      <c r="F630" s="10"/>
    </row>
    <row r="631" spans="2:6" ht="12.75">
      <c r="B631" s="9"/>
      <c r="C631" s="10"/>
      <c r="D631" s="11"/>
      <c r="E631" s="11"/>
      <c r="F631" s="10"/>
    </row>
    <row r="632" spans="2:6" ht="12.75">
      <c r="B632" s="9"/>
      <c r="C632" s="10"/>
      <c r="D632" s="11"/>
      <c r="E632" s="11"/>
      <c r="F632" s="10"/>
    </row>
    <row r="633" spans="2:6" ht="12.75">
      <c r="B633" s="9"/>
      <c r="C633" s="10"/>
      <c r="D633" s="11"/>
      <c r="E633" s="11"/>
      <c r="F633" s="10"/>
    </row>
    <row r="634" spans="2:6" ht="12.75">
      <c r="B634" s="9"/>
      <c r="C634" s="10"/>
      <c r="D634" s="11"/>
      <c r="E634" s="11"/>
      <c r="F634" s="10"/>
    </row>
    <row r="635" spans="2:6" ht="12.75">
      <c r="B635" s="9"/>
      <c r="C635" s="10"/>
      <c r="D635" s="11"/>
      <c r="E635" s="11"/>
      <c r="F635" s="10"/>
    </row>
    <row r="636" spans="2:6" ht="12.75">
      <c r="B636" s="9"/>
      <c r="C636" s="10"/>
      <c r="D636" s="11"/>
      <c r="E636" s="11"/>
      <c r="F636" s="10"/>
    </row>
    <row r="637" spans="2:6" ht="12.75">
      <c r="B637" s="9"/>
      <c r="C637" s="10"/>
      <c r="D637" s="11"/>
      <c r="E637" s="11"/>
      <c r="F637" s="10"/>
    </row>
    <row r="638" spans="2:6" ht="12.75">
      <c r="B638" s="9"/>
      <c r="C638" s="10"/>
      <c r="D638" s="11"/>
      <c r="E638" s="11"/>
      <c r="F638" s="10"/>
    </row>
    <row r="639" spans="2:6" ht="12.75">
      <c r="B639" s="9"/>
      <c r="C639" s="10"/>
      <c r="D639" s="11"/>
      <c r="E639" s="11"/>
      <c r="F639" s="10"/>
    </row>
    <row r="640" spans="2:6" ht="12.75">
      <c r="B640" s="9"/>
      <c r="C640" s="10"/>
      <c r="D640" s="11"/>
      <c r="E640" s="11"/>
      <c r="F640" s="10"/>
    </row>
    <row r="641" spans="2:6" ht="12.75">
      <c r="B641" s="9"/>
      <c r="C641" s="10"/>
      <c r="D641" s="11"/>
      <c r="E641" s="11"/>
      <c r="F641" s="10"/>
    </row>
    <row r="642" spans="2:6" ht="12.75">
      <c r="B642" s="9"/>
      <c r="C642" s="10"/>
      <c r="D642" s="11"/>
      <c r="E642" s="11"/>
      <c r="F642" s="10"/>
    </row>
    <row r="643" spans="2:6" ht="12.75">
      <c r="B643" s="9"/>
      <c r="C643" s="10"/>
      <c r="D643" s="11"/>
      <c r="E643" s="11"/>
      <c r="F643" s="10"/>
    </row>
    <row r="644" spans="2:6" ht="12.75">
      <c r="B644" s="9"/>
      <c r="C644" s="10"/>
      <c r="D644" s="11"/>
      <c r="E644" s="11"/>
      <c r="F644" s="10"/>
    </row>
    <row r="645" spans="2:6" ht="12.75">
      <c r="B645" s="9"/>
      <c r="C645" s="10"/>
      <c r="D645" s="11"/>
      <c r="E645" s="11"/>
      <c r="F645" s="10"/>
    </row>
    <row r="646" spans="2:6" ht="12.75">
      <c r="B646" s="9"/>
      <c r="C646" s="10"/>
      <c r="D646" s="11"/>
      <c r="E646" s="11"/>
      <c r="F646" s="10"/>
    </row>
    <row r="647" spans="2:6" ht="12.75">
      <c r="B647" s="9"/>
      <c r="C647" s="10"/>
      <c r="D647" s="11"/>
      <c r="E647" s="11"/>
      <c r="F647" s="10"/>
    </row>
    <row r="648" spans="2:6" ht="12.75">
      <c r="B648" s="9"/>
      <c r="C648" s="10"/>
      <c r="D648" s="11"/>
      <c r="E648" s="11"/>
      <c r="F648" s="10"/>
    </row>
    <row r="649" spans="2:6" ht="12.75">
      <c r="B649" s="9"/>
      <c r="C649" s="10"/>
      <c r="D649" s="11"/>
      <c r="E649" s="11"/>
      <c r="F649" s="10"/>
    </row>
    <row r="650" spans="2:6" ht="12.75">
      <c r="B650" s="9"/>
      <c r="C650" s="10"/>
      <c r="D650" s="11"/>
      <c r="E650" s="11"/>
      <c r="F650" s="10"/>
    </row>
    <row r="651" spans="2:6" ht="12.75">
      <c r="B651" s="9"/>
      <c r="C651" s="10"/>
      <c r="D651" s="11"/>
      <c r="E651" s="11"/>
      <c r="F651" s="10"/>
    </row>
    <row r="652" spans="2:6" ht="12.75">
      <c r="B652" s="9"/>
      <c r="C652" s="10"/>
      <c r="D652" s="11"/>
      <c r="E652" s="11"/>
      <c r="F652" s="10"/>
    </row>
    <row r="653" spans="2:6" ht="12.75">
      <c r="B653" s="9"/>
      <c r="C653" s="10"/>
      <c r="D653" s="11"/>
      <c r="E653" s="11"/>
      <c r="F653" s="10"/>
    </row>
    <row r="654" spans="2:6" ht="12.75">
      <c r="B654" s="9"/>
      <c r="C654" s="10"/>
      <c r="D654" s="11"/>
      <c r="E654" s="11"/>
      <c r="F654" s="10"/>
    </row>
    <row r="655" spans="2:6" ht="12.75">
      <c r="B655" s="9"/>
      <c r="C655" s="10"/>
      <c r="D655" s="11"/>
      <c r="E655" s="11"/>
      <c r="F655" s="10"/>
    </row>
    <row r="656" spans="2:6" ht="12.75">
      <c r="B656" s="9"/>
      <c r="C656" s="10"/>
      <c r="D656" s="11"/>
      <c r="E656" s="11"/>
      <c r="F656" s="10"/>
    </row>
    <row r="657" spans="2:6" ht="12.75">
      <c r="B657" s="9"/>
      <c r="C657" s="10"/>
      <c r="D657" s="11"/>
      <c r="E657" s="11"/>
      <c r="F657" s="10"/>
    </row>
    <row r="658" spans="2:6" ht="12.75">
      <c r="B658" s="9"/>
      <c r="C658" s="10"/>
      <c r="D658" s="11"/>
      <c r="E658" s="11"/>
      <c r="F658" s="10"/>
    </row>
    <row r="659" spans="2:6" ht="12.75">
      <c r="B659" s="9"/>
      <c r="C659" s="10"/>
      <c r="D659" s="11"/>
      <c r="E659" s="11"/>
      <c r="F659" s="10"/>
    </row>
    <row r="660" spans="2:6" ht="12.75">
      <c r="B660" s="9"/>
      <c r="C660" s="10"/>
      <c r="D660" s="11"/>
      <c r="E660" s="11"/>
      <c r="F660" s="10"/>
    </row>
    <row r="661" spans="2:6" ht="12.75">
      <c r="B661" s="9"/>
      <c r="C661" s="10"/>
      <c r="D661" s="11"/>
      <c r="E661" s="11"/>
      <c r="F661" s="10"/>
    </row>
    <row r="662" spans="2:6" ht="12.75">
      <c r="B662" s="9"/>
      <c r="C662" s="10"/>
      <c r="D662" s="11"/>
      <c r="E662" s="11"/>
      <c r="F662" s="10"/>
    </row>
    <row r="663" spans="2:6" ht="12.75">
      <c r="B663" s="9"/>
      <c r="C663" s="10"/>
      <c r="D663" s="11"/>
      <c r="E663" s="11"/>
      <c r="F663" s="10"/>
    </row>
    <row r="664" spans="2:6" ht="12.75">
      <c r="B664" s="9"/>
      <c r="C664" s="10"/>
      <c r="D664" s="11"/>
      <c r="E664" s="11"/>
      <c r="F664" s="10"/>
    </row>
    <row r="665" spans="2:6" ht="12.75">
      <c r="B665" s="9"/>
      <c r="C665" s="10"/>
      <c r="D665" s="11"/>
      <c r="E665" s="11"/>
      <c r="F665" s="10"/>
    </row>
    <row r="666" spans="2:6" ht="12.75">
      <c r="B666" s="9"/>
      <c r="C666" s="10"/>
      <c r="D666" s="11"/>
      <c r="E666" s="11"/>
      <c r="F666" s="10"/>
    </row>
    <row r="667" spans="2:6" ht="12.75">
      <c r="B667" s="9"/>
      <c r="C667" s="10"/>
      <c r="D667" s="11"/>
      <c r="E667" s="11"/>
      <c r="F667" s="10"/>
    </row>
    <row r="668" spans="2:6" ht="12.75">
      <c r="B668" s="9"/>
      <c r="C668" s="10"/>
      <c r="D668" s="11"/>
      <c r="E668" s="11"/>
      <c r="F668" s="10"/>
    </row>
    <row r="669" spans="2:6" ht="12.75">
      <c r="B669" s="9"/>
      <c r="C669" s="10"/>
      <c r="D669" s="11"/>
      <c r="E669" s="11"/>
      <c r="F669" s="10"/>
    </row>
    <row r="670" spans="2:6" ht="12.75">
      <c r="B670" s="9"/>
      <c r="C670" s="10"/>
      <c r="D670" s="11"/>
      <c r="E670" s="11"/>
      <c r="F670" s="10"/>
    </row>
    <row r="671" spans="2:6" ht="12.75">
      <c r="B671" s="9"/>
      <c r="C671" s="10"/>
      <c r="D671" s="11"/>
      <c r="E671" s="11"/>
      <c r="F671" s="10"/>
    </row>
    <row r="672" spans="2:6" ht="12.75">
      <c r="B672" s="9"/>
      <c r="C672" s="10"/>
      <c r="D672" s="11"/>
      <c r="E672" s="11"/>
      <c r="F672" s="10"/>
    </row>
    <row r="673" spans="2:6" ht="12.75">
      <c r="B673" s="9"/>
      <c r="C673" s="10"/>
      <c r="D673" s="11"/>
      <c r="E673" s="11"/>
      <c r="F673" s="10"/>
    </row>
    <row r="674" spans="2:6" ht="12.75">
      <c r="B674" s="9"/>
      <c r="C674" s="10"/>
      <c r="D674" s="11"/>
      <c r="E674" s="11"/>
      <c r="F674" s="10"/>
    </row>
    <row r="675" spans="2:6" ht="12.75">
      <c r="B675" s="9"/>
      <c r="C675" s="10"/>
      <c r="D675" s="11"/>
      <c r="E675" s="11"/>
      <c r="F675" s="10"/>
    </row>
    <row r="676" spans="2:6" ht="12.75">
      <c r="B676" s="9"/>
      <c r="C676" s="10"/>
      <c r="D676" s="11"/>
      <c r="E676" s="11"/>
      <c r="F676" s="10"/>
    </row>
    <row r="677" spans="2:6" ht="12.75">
      <c r="B677" s="9"/>
      <c r="C677" s="10"/>
      <c r="D677" s="11"/>
      <c r="E677" s="11"/>
      <c r="F677" s="10"/>
    </row>
    <row r="678" spans="2:6" ht="12.75">
      <c r="B678" s="9"/>
      <c r="C678" s="10"/>
      <c r="D678" s="11"/>
      <c r="E678" s="11"/>
      <c r="F678" s="10"/>
    </row>
    <row r="679" spans="2:6" ht="12.75">
      <c r="B679" s="9"/>
      <c r="C679" s="10"/>
      <c r="D679" s="11"/>
      <c r="E679" s="11"/>
      <c r="F679" s="10"/>
    </row>
    <row r="680" spans="2:6" ht="12.75">
      <c r="B680" s="9"/>
      <c r="C680" s="10"/>
      <c r="D680" s="11"/>
      <c r="E680" s="11"/>
      <c r="F680" s="10"/>
    </row>
    <row r="681" spans="2:6" ht="12.75">
      <c r="B681" s="9"/>
      <c r="C681" s="10"/>
      <c r="D681" s="11"/>
      <c r="E681" s="11"/>
      <c r="F681" s="10"/>
    </row>
    <row r="682" spans="2:6" ht="12.75">
      <c r="B682" s="9"/>
      <c r="C682" s="10"/>
      <c r="D682" s="11"/>
      <c r="E682" s="11"/>
      <c r="F682" s="10"/>
    </row>
    <row r="683" spans="2:6" ht="12.75">
      <c r="B683" s="9"/>
      <c r="C683" s="10"/>
      <c r="D683" s="11"/>
      <c r="E683" s="11"/>
      <c r="F683" s="10"/>
    </row>
    <row r="684" spans="2:6" ht="12.75">
      <c r="B684" s="9"/>
      <c r="C684" s="10"/>
      <c r="D684" s="11"/>
      <c r="E684" s="11"/>
      <c r="F684" s="10"/>
    </row>
    <row r="685" spans="2:6" ht="12.75">
      <c r="B685" s="9"/>
      <c r="C685" s="10"/>
      <c r="D685" s="11"/>
      <c r="E685" s="11"/>
      <c r="F685" s="10"/>
    </row>
    <row r="686" spans="2:6" ht="12.75">
      <c r="B686" s="9"/>
      <c r="C686" s="10"/>
      <c r="D686" s="11"/>
      <c r="E686" s="11"/>
      <c r="F686" s="10"/>
    </row>
    <row r="687" spans="2:6" ht="12.75">
      <c r="B687" s="9"/>
      <c r="C687" s="10"/>
      <c r="D687" s="11"/>
      <c r="E687" s="11"/>
      <c r="F687" s="10"/>
    </row>
    <row r="688" spans="2:6" ht="12.75">
      <c r="B688" s="9"/>
      <c r="C688" s="10"/>
      <c r="D688" s="11"/>
      <c r="E688" s="11"/>
      <c r="F688" s="10"/>
    </row>
    <row r="689" spans="2:6" ht="12.75">
      <c r="B689" s="9"/>
      <c r="C689" s="10"/>
      <c r="D689" s="11"/>
      <c r="E689" s="11"/>
      <c r="F689" s="10"/>
    </row>
    <row r="690" spans="2:6" ht="12.75">
      <c r="B690" s="9"/>
      <c r="C690" s="10"/>
      <c r="D690" s="11"/>
      <c r="E690" s="11"/>
      <c r="F690" s="10"/>
    </row>
    <row r="691" spans="2:6" ht="12.75">
      <c r="B691" s="9"/>
      <c r="C691" s="10"/>
      <c r="D691" s="11"/>
      <c r="E691" s="11"/>
      <c r="F691" s="10"/>
    </row>
    <row r="692" spans="2:6" ht="12.75">
      <c r="B692" s="9"/>
      <c r="C692" s="10"/>
      <c r="D692" s="11"/>
      <c r="E692" s="11"/>
      <c r="F692" s="10"/>
    </row>
    <row r="693" spans="2:6" ht="12.75">
      <c r="B693" s="9"/>
      <c r="C693" s="10"/>
      <c r="D693" s="11"/>
      <c r="E693" s="11"/>
      <c r="F693" s="10"/>
    </row>
    <row r="694" spans="2:6" ht="12.75">
      <c r="B694" s="9"/>
      <c r="C694" s="10"/>
      <c r="D694" s="11"/>
      <c r="E694" s="11"/>
      <c r="F694" s="10"/>
    </row>
    <row r="695" spans="2:6" ht="12.75">
      <c r="B695" s="9"/>
      <c r="C695" s="10"/>
      <c r="D695" s="11"/>
      <c r="E695" s="11"/>
      <c r="F695" s="10"/>
    </row>
    <row r="696" spans="2:6" ht="12.75">
      <c r="B696" s="9"/>
      <c r="C696" s="10"/>
      <c r="D696" s="11"/>
      <c r="E696" s="11"/>
      <c r="F696" s="10"/>
    </row>
    <row r="697" spans="2:6" ht="12.75">
      <c r="B697" s="9"/>
      <c r="C697" s="10"/>
      <c r="D697" s="11"/>
      <c r="E697" s="11"/>
      <c r="F697" s="10"/>
    </row>
    <row r="698" spans="2:6" ht="12.75">
      <c r="B698" s="9"/>
      <c r="C698" s="10"/>
      <c r="D698" s="11"/>
      <c r="E698" s="11"/>
      <c r="F698" s="10"/>
    </row>
    <row r="699" spans="2:6" ht="12.75">
      <c r="B699" s="9"/>
      <c r="C699" s="10"/>
      <c r="D699" s="11"/>
      <c r="E699" s="11"/>
      <c r="F699" s="10"/>
    </row>
    <row r="700" spans="2:6" ht="12.75">
      <c r="B700" s="9"/>
      <c r="C700" s="10"/>
      <c r="D700" s="11"/>
      <c r="E700" s="11"/>
      <c r="F700" s="10"/>
    </row>
    <row r="701" spans="2:6" ht="12.75">
      <c r="B701" s="9"/>
      <c r="C701" s="10"/>
      <c r="D701" s="11"/>
      <c r="E701" s="11"/>
      <c r="F701" s="10"/>
    </row>
    <row r="702" spans="2:6" ht="12.75">
      <c r="B702" s="9"/>
      <c r="C702" s="10"/>
      <c r="D702" s="11"/>
      <c r="E702" s="11"/>
      <c r="F702" s="10"/>
    </row>
    <row r="703" spans="2:6" ht="12.75">
      <c r="B703" s="9"/>
      <c r="C703" s="10"/>
      <c r="D703" s="11"/>
      <c r="E703" s="11"/>
      <c r="F703" s="10"/>
    </row>
    <row r="704" spans="2:6" ht="12.75">
      <c r="B704" s="9"/>
      <c r="C704" s="10"/>
      <c r="D704" s="11"/>
      <c r="E704" s="11"/>
      <c r="F704" s="10"/>
    </row>
    <row r="705" spans="2:6" ht="12.75">
      <c r="B705" s="9"/>
      <c r="C705" s="10"/>
      <c r="D705" s="11"/>
      <c r="E705" s="11"/>
      <c r="F705" s="10"/>
    </row>
    <row r="706" spans="2:6" ht="12.75">
      <c r="B706" s="9"/>
      <c r="C706" s="10"/>
      <c r="D706" s="11"/>
      <c r="E706" s="11"/>
      <c r="F706" s="10"/>
    </row>
    <row r="707" spans="2:6" ht="12.75">
      <c r="B707" s="9"/>
      <c r="C707" s="10"/>
      <c r="D707" s="11"/>
      <c r="E707" s="11"/>
      <c r="F707" s="10"/>
    </row>
    <row r="708" spans="2:6" ht="12.75">
      <c r="B708" s="9"/>
      <c r="C708" s="10"/>
      <c r="D708" s="11"/>
      <c r="E708" s="11"/>
      <c r="F708" s="10"/>
    </row>
    <row r="709" spans="2:6" ht="12.75">
      <c r="B709" s="9"/>
      <c r="C709" s="10"/>
      <c r="D709" s="11"/>
      <c r="E709" s="11"/>
      <c r="F709" s="10"/>
    </row>
    <row r="710" spans="2:6" ht="12.75">
      <c r="B710" s="9"/>
      <c r="C710" s="10"/>
      <c r="D710" s="11"/>
      <c r="E710" s="11"/>
      <c r="F710" s="10"/>
    </row>
    <row r="711" spans="2:6" ht="12.75">
      <c r="B711" s="9"/>
      <c r="C711" s="10"/>
      <c r="D711" s="11"/>
      <c r="E711" s="11"/>
      <c r="F711" s="10"/>
    </row>
    <row r="712" spans="2:6" ht="12.75">
      <c r="B712" s="9"/>
      <c r="C712" s="10"/>
      <c r="D712" s="11"/>
      <c r="E712" s="11"/>
      <c r="F712" s="10"/>
    </row>
    <row r="713" spans="2:6" ht="12.75">
      <c r="B713" s="9"/>
      <c r="C713" s="10"/>
      <c r="D713" s="11"/>
      <c r="E713" s="11"/>
      <c r="F713" s="10"/>
    </row>
    <row r="714" spans="2:6" ht="12.75">
      <c r="B714" s="9"/>
      <c r="C714" s="10"/>
      <c r="D714" s="11"/>
      <c r="E714" s="11"/>
      <c r="F714" s="10"/>
    </row>
    <row r="715" spans="2:6" ht="12.75">
      <c r="B715" s="9"/>
      <c r="C715" s="10"/>
      <c r="D715" s="11"/>
      <c r="E715" s="11"/>
      <c r="F715" s="10"/>
    </row>
    <row r="716" spans="2:6" ht="12.75">
      <c r="B716" s="9"/>
      <c r="C716" s="10"/>
      <c r="D716" s="11"/>
      <c r="E716" s="11"/>
      <c r="F716" s="10"/>
    </row>
    <row r="717" spans="2:6" ht="12.75">
      <c r="B717" s="9"/>
      <c r="C717" s="10"/>
      <c r="D717" s="11"/>
      <c r="E717" s="11"/>
      <c r="F717" s="10"/>
    </row>
    <row r="718" spans="2:6" ht="12.75">
      <c r="B718" s="9"/>
      <c r="C718" s="10"/>
      <c r="D718" s="11"/>
      <c r="E718" s="11"/>
      <c r="F718" s="10"/>
    </row>
    <row r="719" spans="2:6" ht="12.75">
      <c r="B719" s="9"/>
      <c r="C719" s="10"/>
      <c r="D719" s="11"/>
      <c r="E719" s="11"/>
      <c r="F719" s="10"/>
    </row>
    <row r="720" spans="2:6" ht="12.75">
      <c r="B720" s="9"/>
      <c r="C720" s="10"/>
      <c r="D720" s="11"/>
      <c r="E720" s="11"/>
      <c r="F720" s="10"/>
    </row>
    <row r="721" spans="2:6" ht="12.75">
      <c r="B721" s="9"/>
      <c r="C721" s="10"/>
      <c r="D721" s="11"/>
      <c r="E721" s="11"/>
      <c r="F721" s="10"/>
    </row>
    <row r="722" spans="2:6" ht="12.75">
      <c r="B722" s="9"/>
      <c r="C722" s="10"/>
      <c r="D722" s="11"/>
      <c r="E722" s="11"/>
      <c r="F722" s="10"/>
    </row>
    <row r="723" spans="2:6" ht="12.75">
      <c r="B723" s="9"/>
      <c r="C723" s="10"/>
      <c r="D723" s="11"/>
      <c r="E723" s="11"/>
      <c r="F723" s="10"/>
    </row>
    <row r="724" spans="2:6" ht="12.75">
      <c r="B724" s="9"/>
      <c r="C724" s="10"/>
      <c r="D724" s="11"/>
      <c r="E724" s="11"/>
      <c r="F724" s="10"/>
    </row>
    <row r="725" spans="2:6" ht="12.75">
      <c r="B725" s="9"/>
      <c r="C725" s="10"/>
      <c r="D725" s="11"/>
      <c r="E725" s="11"/>
      <c r="F725" s="10"/>
    </row>
    <row r="726" spans="2:6" ht="12.75">
      <c r="B726" s="9"/>
      <c r="C726" s="10"/>
      <c r="D726" s="11"/>
      <c r="E726" s="11"/>
      <c r="F726" s="10"/>
    </row>
    <row r="727" spans="2:6" ht="12.75">
      <c r="B727" s="9"/>
      <c r="C727" s="10"/>
      <c r="D727" s="11"/>
      <c r="E727" s="11"/>
      <c r="F727" s="10"/>
    </row>
    <row r="728" spans="2:6" ht="12.75">
      <c r="B728" s="9"/>
      <c r="C728" s="10"/>
      <c r="D728" s="11"/>
      <c r="E728" s="11"/>
      <c r="F728" s="10"/>
    </row>
    <row r="729" spans="2:6" ht="12.75">
      <c r="B729" s="9"/>
      <c r="C729" s="10"/>
      <c r="D729" s="11"/>
      <c r="E729" s="11"/>
      <c r="F729" s="10"/>
    </row>
    <row r="730" spans="2:6" ht="12.75">
      <c r="B730" s="9"/>
      <c r="C730" s="10"/>
      <c r="D730" s="11"/>
      <c r="E730" s="11"/>
      <c r="F730" s="10"/>
    </row>
    <row r="731" spans="2:6" ht="12.75">
      <c r="B731" s="9"/>
      <c r="C731" s="10"/>
      <c r="D731" s="11"/>
      <c r="E731" s="11"/>
      <c r="F731" s="10"/>
    </row>
    <row r="732" spans="2:6" ht="12.75">
      <c r="B732" s="9"/>
      <c r="C732" s="10"/>
      <c r="D732" s="11"/>
      <c r="E732" s="11"/>
      <c r="F732" s="10"/>
    </row>
    <row r="733" spans="2:6" ht="12.75">
      <c r="B733" s="9"/>
      <c r="C733" s="10"/>
      <c r="D733" s="11"/>
      <c r="E733" s="11"/>
      <c r="F733" s="10"/>
    </row>
    <row r="734" spans="2:6" ht="12.75">
      <c r="B734" s="9"/>
      <c r="C734" s="10"/>
      <c r="D734" s="11"/>
      <c r="E734" s="11"/>
      <c r="F734" s="10"/>
    </row>
    <row r="735" spans="2:6" ht="12.75">
      <c r="B735" s="9"/>
      <c r="C735" s="10"/>
      <c r="D735" s="11"/>
      <c r="E735" s="11"/>
      <c r="F735" s="10"/>
    </row>
    <row r="736" spans="2:6" ht="12.75">
      <c r="B736" s="9"/>
      <c r="C736" s="10"/>
      <c r="D736" s="11"/>
      <c r="E736" s="11"/>
      <c r="F736" s="10"/>
    </row>
    <row r="737" spans="2:6" ht="12.75">
      <c r="B737" s="9"/>
      <c r="C737" s="10"/>
      <c r="D737" s="11"/>
      <c r="E737" s="11"/>
      <c r="F737" s="10"/>
    </row>
    <row r="738" spans="2:6" ht="12.75">
      <c r="B738" s="9"/>
      <c r="C738" s="10"/>
      <c r="D738" s="11"/>
      <c r="E738" s="11"/>
      <c r="F738" s="10"/>
    </row>
    <row r="739" spans="2:6" ht="12.75">
      <c r="B739" s="9"/>
      <c r="C739" s="10"/>
      <c r="D739" s="11"/>
      <c r="E739" s="11"/>
      <c r="F739" s="10"/>
    </row>
    <row r="740" spans="2:6" ht="12.75">
      <c r="B740" s="9"/>
      <c r="C740" s="10"/>
      <c r="D740" s="11"/>
      <c r="E740" s="11"/>
      <c r="F740" s="10"/>
    </row>
    <row r="741" spans="2:6" ht="12.75">
      <c r="B741" s="9"/>
      <c r="C741" s="10"/>
      <c r="D741" s="11"/>
      <c r="E741" s="11"/>
      <c r="F741" s="10"/>
    </row>
    <row r="742" spans="2:6" ht="12.75">
      <c r="B742" s="9"/>
      <c r="C742" s="10"/>
      <c r="D742" s="11"/>
      <c r="E742" s="11"/>
      <c r="F742" s="10"/>
    </row>
    <row r="743" spans="2:6" ht="12.75">
      <c r="B743" s="9"/>
      <c r="C743" s="10"/>
      <c r="D743" s="11"/>
      <c r="E743" s="11"/>
      <c r="F743" s="10"/>
    </row>
    <row r="744" spans="2:6" ht="12.75">
      <c r="B744" s="9"/>
      <c r="C744" s="10"/>
      <c r="D744" s="11"/>
      <c r="E744" s="11"/>
      <c r="F744" s="10"/>
    </row>
    <row r="745" spans="2:6" ht="12.75">
      <c r="B745" s="9"/>
      <c r="C745" s="10"/>
      <c r="D745" s="11"/>
      <c r="E745" s="11"/>
      <c r="F745" s="10"/>
    </row>
    <row r="746" spans="2:6" ht="12.75">
      <c r="B746" s="9"/>
      <c r="C746" s="10"/>
      <c r="D746" s="11"/>
      <c r="E746" s="11"/>
      <c r="F746" s="10"/>
    </row>
    <row r="747" spans="2:6" ht="12.75">
      <c r="B747" s="9"/>
      <c r="C747" s="10"/>
      <c r="D747" s="11"/>
      <c r="E747" s="11"/>
      <c r="F747" s="10"/>
    </row>
    <row r="748" spans="2:6" ht="12.75">
      <c r="B748" s="9"/>
      <c r="C748" s="10"/>
      <c r="D748" s="11"/>
      <c r="E748" s="11"/>
      <c r="F748" s="10"/>
    </row>
    <row r="749" spans="2:6" ht="12.75">
      <c r="B749" s="9"/>
      <c r="C749" s="10"/>
      <c r="D749" s="11"/>
      <c r="E749" s="11"/>
      <c r="F749" s="10"/>
    </row>
    <row r="750" spans="2:6" ht="12.75">
      <c r="B750" s="9"/>
      <c r="C750" s="10"/>
      <c r="D750" s="11"/>
      <c r="E750" s="11"/>
      <c r="F750" s="10"/>
    </row>
    <row r="751" spans="2:6" ht="12.75">
      <c r="B751" s="9"/>
      <c r="C751" s="10"/>
      <c r="D751" s="11"/>
      <c r="E751" s="11"/>
      <c r="F751" s="10"/>
    </row>
    <row r="752" spans="2:6" ht="12.75">
      <c r="B752" s="9"/>
      <c r="C752" s="10"/>
      <c r="D752" s="11"/>
      <c r="E752" s="11"/>
      <c r="F752" s="10"/>
    </row>
    <row r="753" spans="2:6" ht="12.75">
      <c r="B753" s="9"/>
      <c r="C753" s="10"/>
      <c r="D753" s="11"/>
      <c r="E753" s="11"/>
      <c r="F753" s="10"/>
    </row>
    <row r="754" spans="2:6" ht="12.75">
      <c r="B754" s="9"/>
      <c r="C754" s="10"/>
      <c r="D754" s="11"/>
      <c r="E754" s="11"/>
      <c r="F754" s="10"/>
    </row>
    <row r="755" spans="2:6" ht="12.75">
      <c r="B755" s="9"/>
      <c r="C755" s="10"/>
      <c r="D755" s="11"/>
      <c r="E755" s="11"/>
      <c r="F755" s="10"/>
    </row>
    <row r="756" spans="2:6" ht="12.75">
      <c r="B756" s="9"/>
      <c r="C756" s="10"/>
      <c r="D756" s="11"/>
      <c r="E756" s="11"/>
      <c r="F756" s="10"/>
    </row>
    <row r="757" spans="2:6" ht="12.75">
      <c r="B757" s="9"/>
      <c r="C757" s="10"/>
      <c r="D757" s="11"/>
      <c r="E757" s="11"/>
      <c r="F757" s="10"/>
    </row>
    <row r="758" spans="2:6" ht="12.75">
      <c r="B758" s="9"/>
      <c r="C758" s="10"/>
      <c r="D758" s="11"/>
      <c r="E758" s="11"/>
      <c r="F758" s="10"/>
    </row>
    <row r="759" spans="2:6" ht="12.75">
      <c r="B759" s="9"/>
      <c r="C759" s="10"/>
      <c r="D759" s="11"/>
      <c r="E759" s="11"/>
      <c r="F759" s="10"/>
    </row>
    <row r="760" spans="2:6" ht="12.75">
      <c r="B760" s="9"/>
      <c r="C760" s="10"/>
      <c r="D760" s="11"/>
      <c r="E760" s="11"/>
      <c r="F760" s="10"/>
    </row>
    <row r="761" spans="2:6" ht="12.75">
      <c r="B761" s="9"/>
      <c r="C761" s="10"/>
      <c r="D761" s="11"/>
      <c r="E761" s="11"/>
      <c r="F761" s="10"/>
    </row>
    <row r="762" spans="2:6" ht="12.75">
      <c r="B762" s="9"/>
      <c r="C762" s="10"/>
      <c r="D762" s="11"/>
      <c r="E762" s="11"/>
      <c r="F762" s="10"/>
    </row>
    <row r="763" spans="2:6" ht="12.75">
      <c r="B763" s="9"/>
      <c r="C763" s="10"/>
      <c r="D763" s="11"/>
      <c r="E763" s="11"/>
      <c r="F763" s="10"/>
    </row>
    <row r="764" spans="2:6" ht="12.75">
      <c r="B764" s="9"/>
      <c r="C764" s="10"/>
      <c r="D764" s="11"/>
      <c r="E764" s="11"/>
      <c r="F764" s="10"/>
    </row>
    <row r="765" spans="2:6" ht="12.75">
      <c r="B765" s="9"/>
      <c r="C765" s="10"/>
      <c r="D765" s="11"/>
      <c r="E765" s="11"/>
      <c r="F765" s="10"/>
    </row>
    <row r="766" spans="2:6" ht="12.75">
      <c r="B766" s="9"/>
      <c r="C766" s="10"/>
      <c r="D766" s="11"/>
      <c r="E766" s="11"/>
      <c r="F766" s="10"/>
    </row>
    <row r="767" spans="2:6" ht="12.75">
      <c r="B767" s="9"/>
      <c r="C767" s="10"/>
      <c r="D767" s="11"/>
      <c r="E767" s="11"/>
      <c r="F767" s="10"/>
    </row>
    <row r="768" spans="2:6" ht="12.75">
      <c r="B768" s="9"/>
      <c r="C768" s="10"/>
      <c r="D768" s="11"/>
      <c r="E768" s="11"/>
      <c r="F768" s="10"/>
    </row>
    <row r="769" spans="2:6" ht="12.75">
      <c r="B769" s="9"/>
      <c r="C769" s="10"/>
      <c r="D769" s="11"/>
      <c r="E769" s="11"/>
      <c r="F769" s="10"/>
    </row>
    <row r="770" spans="2:6" ht="12.75">
      <c r="B770" s="9"/>
      <c r="C770" s="10"/>
      <c r="D770" s="11"/>
      <c r="E770" s="11"/>
      <c r="F770" s="10"/>
    </row>
    <row r="771" spans="2:6" ht="12.75">
      <c r="B771" s="9"/>
      <c r="C771" s="10"/>
      <c r="D771" s="11"/>
      <c r="E771" s="11"/>
      <c r="F771" s="10"/>
    </row>
    <row r="772" spans="2:6" ht="12.75">
      <c r="B772" s="9"/>
      <c r="C772" s="10"/>
      <c r="D772" s="11"/>
      <c r="E772" s="11"/>
      <c r="F772" s="10"/>
    </row>
    <row r="773" spans="2:6" ht="12.75">
      <c r="B773" s="9"/>
      <c r="C773" s="10"/>
      <c r="D773" s="11"/>
      <c r="E773" s="11"/>
      <c r="F773" s="10"/>
    </row>
    <row r="774" spans="2:6" ht="12.75">
      <c r="B774" s="9"/>
      <c r="C774" s="10"/>
      <c r="D774" s="11"/>
      <c r="E774" s="11"/>
      <c r="F774" s="10"/>
    </row>
    <row r="775" spans="2:6" ht="12.75">
      <c r="B775" s="9"/>
      <c r="C775" s="10"/>
      <c r="D775" s="11"/>
      <c r="E775" s="11"/>
      <c r="F775" s="10"/>
    </row>
    <row r="776" spans="2:6" ht="12.75">
      <c r="B776" s="9"/>
      <c r="C776" s="10"/>
      <c r="D776" s="11"/>
      <c r="E776" s="11"/>
      <c r="F776" s="10"/>
    </row>
    <row r="777" spans="2:6" ht="12.75">
      <c r="B777" s="9"/>
      <c r="C777" s="10"/>
      <c r="D777" s="11"/>
      <c r="E777" s="11"/>
      <c r="F777" s="10"/>
    </row>
    <row r="778" spans="2:6" ht="12.75">
      <c r="B778" s="9"/>
      <c r="C778" s="10"/>
      <c r="D778" s="11"/>
      <c r="E778" s="11"/>
      <c r="F778" s="10"/>
    </row>
    <row r="779" spans="2:6" ht="12.75">
      <c r="B779" s="9"/>
      <c r="C779" s="10"/>
      <c r="D779" s="11"/>
      <c r="E779" s="11"/>
      <c r="F779" s="10"/>
    </row>
    <row r="780" spans="2:6" ht="12.75">
      <c r="B780" s="9"/>
      <c r="C780" s="10"/>
      <c r="D780" s="11"/>
      <c r="E780" s="11"/>
      <c r="F780" s="10"/>
    </row>
    <row r="781" spans="2:6" ht="12.75">
      <c r="B781" s="9"/>
      <c r="C781" s="10"/>
      <c r="D781" s="11"/>
      <c r="E781" s="11"/>
      <c r="F781" s="10"/>
    </row>
    <row r="782" spans="2:6" ht="12.75">
      <c r="B782" s="9"/>
      <c r="C782" s="10"/>
      <c r="D782" s="11"/>
      <c r="E782" s="11"/>
      <c r="F782" s="10"/>
    </row>
    <row r="783" spans="2:6" ht="12.75">
      <c r="B783" s="9"/>
      <c r="C783" s="10"/>
      <c r="D783" s="11"/>
      <c r="E783" s="11"/>
      <c r="F783" s="10"/>
    </row>
    <row r="784" spans="2:6" ht="12.75">
      <c r="B784" s="9"/>
      <c r="C784" s="10"/>
      <c r="D784" s="11"/>
      <c r="E784" s="11"/>
      <c r="F784" s="10"/>
    </row>
    <row r="785" spans="2:6" ht="12.75">
      <c r="B785" s="9"/>
      <c r="C785" s="10"/>
      <c r="D785" s="11"/>
      <c r="E785" s="11"/>
      <c r="F785" s="10"/>
    </row>
    <row r="786" spans="2:6" ht="12.75">
      <c r="B786" s="9"/>
      <c r="C786" s="10"/>
      <c r="D786" s="11"/>
      <c r="E786" s="11"/>
      <c r="F786" s="10"/>
    </row>
    <row r="787" spans="2:6" ht="12.75">
      <c r="B787" s="9"/>
      <c r="C787" s="10"/>
      <c r="D787" s="11"/>
      <c r="E787" s="11"/>
      <c r="F787" s="10"/>
    </row>
    <row r="788" spans="2:6" ht="12.75">
      <c r="B788" s="9"/>
      <c r="C788" s="10"/>
      <c r="D788" s="11"/>
      <c r="E788" s="11"/>
      <c r="F788" s="10"/>
    </row>
    <row r="789" spans="2:6" ht="12.75">
      <c r="B789" s="9"/>
      <c r="C789" s="10"/>
      <c r="D789" s="11"/>
      <c r="E789" s="11"/>
      <c r="F789" s="10"/>
    </row>
    <row r="790" spans="2:6" ht="12.75">
      <c r="B790" s="9"/>
      <c r="C790" s="10"/>
      <c r="D790" s="11"/>
      <c r="E790" s="11"/>
      <c r="F790" s="10"/>
    </row>
    <row r="791" spans="2:6" ht="12.75">
      <c r="B791" s="9"/>
      <c r="C791" s="10"/>
      <c r="D791" s="11"/>
      <c r="E791" s="11"/>
      <c r="F791" s="10"/>
    </row>
    <row r="792" spans="2:6" ht="12.75">
      <c r="B792" s="9"/>
      <c r="C792" s="10"/>
      <c r="D792" s="11"/>
      <c r="E792" s="11"/>
      <c r="F792" s="10"/>
    </row>
    <row r="793" spans="2:6" ht="12.75">
      <c r="B793" s="9"/>
      <c r="C793" s="10"/>
      <c r="D793" s="11"/>
      <c r="E793" s="11"/>
      <c r="F793" s="10"/>
    </row>
    <row r="794" spans="2:6" ht="12.75">
      <c r="B794" s="9"/>
      <c r="C794" s="10"/>
      <c r="D794" s="11"/>
      <c r="E794" s="11"/>
      <c r="F794" s="10"/>
    </row>
    <row r="795" spans="2:6" ht="12.75">
      <c r="B795" s="9"/>
      <c r="C795" s="10"/>
      <c r="D795" s="11"/>
      <c r="E795" s="11"/>
      <c r="F795" s="10"/>
    </row>
    <row r="796" spans="2:6" ht="12.75">
      <c r="B796" s="9"/>
      <c r="C796" s="10"/>
      <c r="D796" s="11"/>
      <c r="E796" s="11"/>
      <c r="F796" s="10"/>
    </row>
    <row r="797" spans="2:6" ht="12.75">
      <c r="B797" s="9"/>
      <c r="C797" s="10"/>
      <c r="D797" s="11"/>
      <c r="E797" s="11"/>
      <c r="F797" s="10"/>
    </row>
    <row r="798" spans="2:6" ht="12.75">
      <c r="B798" s="9"/>
      <c r="C798" s="10"/>
      <c r="D798" s="11"/>
      <c r="E798" s="11"/>
      <c r="F798" s="10"/>
    </row>
    <row r="799" spans="2:6" ht="12.75">
      <c r="B799" s="9"/>
      <c r="C799" s="10"/>
      <c r="D799" s="11"/>
      <c r="E799" s="11"/>
      <c r="F799" s="10"/>
    </row>
    <row r="800" spans="2:6" ht="12.75">
      <c r="B800" s="9"/>
      <c r="C800" s="10"/>
      <c r="D800" s="11"/>
      <c r="E800" s="11"/>
      <c r="F800" s="10"/>
    </row>
    <row r="801" spans="2:6" ht="12.75">
      <c r="B801" s="9"/>
      <c r="C801" s="10"/>
      <c r="D801" s="11"/>
      <c r="E801" s="11"/>
      <c r="F801" s="10"/>
    </row>
    <row r="802" spans="2:6" ht="12.75">
      <c r="B802" s="9"/>
      <c r="C802" s="10"/>
      <c r="D802" s="11"/>
      <c r="E802" s="11"/>
      <c r="F802" s="10"/>
    </row>
    <row r="803" spans="2:6" ht="12.75">
      <c r="B803" s="9"/>
      <c r="C803" s="10"/>
      <c r="D803" s="11"/>
      <c r="E803" s="11"/>
      <c r="F803" s="10"/>
    </row>
    <row r="804" spans="2:6" ht="12.75">
      <c r="B804" s="9"/>
      <c r="C804" s="10"/>
      <c r="D804" s="11"/>
      <c r="E804" s="11"/>
      <c r="F804" s="10"/>
    </row>
    <row r="805" spans="2:6" ht="12.75">
      <c r="B805" s="9"/>
      <c r="C805" s="10"/>
      <c r="D805" s="11"/>
      <c r="E805" s="11"/>
      <c r="F805" s="10"/>
    </row>
    <row r="806" spans="2:6" ht="12.75">
      <c r="B806" s="9"/>
      <c r="C806" s="10"/>
      <c r="D806" s="11"/>
      <c r="E806" s="11"/>
      <c r="F806" s="10"/>
    </row>
    <row r="807" spans="2:6" ht="12.75">
      <c r="B807" s="9"/>
      <c r="C807" s="10"/>
      <c r="D807" s="11"/>
      <c r="E807" s="11"/>
      <c r="F807" s="10"/>
    </row>
    <row r="808" spans="2:6" ht="12.75">
      <c r="B808" s="9"/>
      <c r="C808" s="10"/>
      <c r="D808" s="11"/>
      <c r="E808" s="11"/>
      <c r="F808" s="10"/>
    </row>
    <row r="809" spans="2:6" ht="12.75">
      <c r="B809" s="9"/>
      <c r="C809" s="10"/>
      <c r="D809" s="11"/>
      <c r="E809" s="11"/>
      <c r="F809" s="10"/>
    </row>
    <row r="810" spans="2:6" ht="12.75">
      <c r="B810" s="9"/>
      <c r="C810" s="10"/>
      <c r="D810" s="11"/>
      <c r="E810" s="11"/>
      <c r="F810" s="10"/>
    </row>
    <row r="811" spans="2:6" ht="12.75">
      <c r="B811" s="9"/>
      <c r="C811" s="10"/>
      <c r="D811" s="11"/>
      <c r="E811" s="11"/>
      <c r="F811" s="10"/>
    </row>
    <row r="812" spans="2:6" ht="12.75">
      <c r="B812" s="9"/>
      <c r="C812" s="10"/>
      <c r="D812" s="11"/>
      <c r="E812" s="11"/>
      <c r="F812" s="10"/>
    </row>
    <row r="813" spans="2:6" ht="12.75">
      <c r="B813" s="9"/>
      <c r="C813" s="10"/>
      <c r="D813" s="11"/>
      <c r="E813" s="11"/>
      <c r="F813" s="10"/>
    </row>
    <row r="814" spans="2:6" ht="12.75">
      <c r="B814" s="9"/>
      <c r="C814" s="10"/>
      <c r="D814" s="11"/>
      <c r="E814" s="11"/>
      <c r="F814" s="10"/>
    </row>
    <row r="815" spans="2:6" ht="12.75">
      <c r="B815" s="9"/>
      <c r="C815" s="10"/>
      <c r="D815" s="11"/>
      <c r="E815" s="11"/>
      <c r="F815" s="10"/>
    </row>
    <row r="816" spans="2:6" ht="12.75">
      <c r="B816" s="9"/>
      <c r="C816" s="10"/>
      <c r="D816" s="11"/>
      <c r="E816" s="11"/>
      <c r="F816" s="10"/>
    </row>
    <row r="817" spans="2:6" ht="12.75">
      <c r="B817" s="9"/>
      <c r="C817" s="10"/>
      <c r="D817" s="11"/>
      <c r="E817" s="11"/>
      <c r="F817" s="10"/>
    </row>
    <row r="818" spans="2:6" ht="12.75">
      <c r="B818" s="9"/>
      <c r="C818" s="10"/>
      <c r="D818" s="11"/>
      <c r="E818" s="11"/>
      <c r="F818" s="10"/>
    </row>
    <row r="819" spans="2:6" ht="12.75">
      <c r="B819" s="9"/>
      <c r="C819" s="10"/>
      <c r="D819" s="11"/>
      <c r="E819" s="11"/>
      <c r="F819" s="10"/>
    </row>
    <row r="820" spans="2:6" ht="12.75">
      <c r="B820" s="9"/>
      <c r="C820" s="10"/>
      <c r="D820" s="11"/>
      <c r="E820" s="11"/>
      <c r="F820" s="10"/>
    </row>
    <row r="821" spans="2:6" ht="12.75">
      <c r="B821" s="9"/>
      <c r="C821" s="10"/>
      <c r="D821" s="11"/>
      <c r="E821" s="11"/>
      <c r="F821" s="10"/>
    </row>
    <row r="822" spans="2:6" ht="12.75">
      <c r="B822" s="9"/>
      <c r="C822" s="10"/>
      <c r="D822" s="11"/>
      <c r="E822" s="11"/>
      <c r="F822" s="10"/>
    </row>
    <row r="823" spans="2:6" ht="12.75">
      <c r="B823" s="9"/>
      <c r="C823" s="10"/>
      <c r="D823" s="11"/>
      <c r="E823" s="11"/>
      <c r="F823" s="10"/>
    </row>
    <row r="824" spans="2:6" ht="12.75">
      <c r="B824" s="9"/>
      <c r="C824" s="10"/>
      <c r="D824" s="11"/>
      <c r="E824" s="11"/>
      <c r="F824" s="10"/>
    </row>
    <row r="825" spans="2:6" ht="12.75">
      <c r="B825" s="9"/>
      <c r="C825" s="10"/>
      <c r="D825" s="11"/>
      <c r="E825" s="11"/>
      <c r="F825" s="10"/>
    </row>
    <row r="826" spans="2:6" ht="12.75">
      <c r="B826" s="9"/>
      <c r="C826" s="10"/>
      <c r="D826" s="11"/>
      <c r="E826" s="11"/>
      <c r="F826" s="10"/>
    </row>
    <row r="827" spans="2:6" ht="12.75">
      <c r="B827" s="9"/>
      <c r="C827" s="10"/>
      <c r="D827" s="11"/>
      <c r="E827" s="11"/>
      <c r="F827" s="10"/>
    </row>
    <row r="828" spans="2:6" ht="12.75">
      <c r="B828" s="9"/>
      <c r="C828" s="10"/>
      <c r="D828" s="11"/>
      <c r="E828" s="11"/>
      <c r="F828" s="10"/>
    </row>
    <row r="829" spans="2:6" ht="12.75">
      <c r="B829" s="9"/>
      <c r="C829" s="10"/>
      <c r="D829" s="11"/>
      <c r="E829" s="11"/>
      <c r="F829" s="10"/>
    </row>
    <row r="830" spans="2:6" ht="12.75">
      <c r="B830" s="9"/>
      <c r="C830" s="10"/>
      <c r="D830" s="11"/>
      <c r="E830" s="11"/>
      <c r="F830" s="10"/>
    </row>
    <row r="831" spans="2:6" ht="12.75">
      <c r="B831" s="9"/>
      <c r="C831" s="10"/>
      <c r="D831" s="11"/>
      <c r="E831" s="11"/>
      <c r="F831" s="10"/>
    </row>
    <row r="832" spans="2:6" ht="12.75">
      <c r="B832" s="9"/>
      <c r="C832" s="10"/>
      <c r="D832" s="11"/>
      <c r="E832" s="11"/>
      <c r="F832" s="10"/>
    </row>
    <row r="833" spans="2:6" ht="12.75">
      <c r="B833" s="9"/>
      <c r="C833" s="10"/>
      <c r="D833" s="11"/>
      <c r="E833" s="11"/>
      <c r="F833" s="10"/>
    </row>
    <row r="834" spans="2:6" ht="12.75">
      <c r="B834" s="9"/>
      <c r="C834" s="10"/>
      <c r="D834" s="11"/>
      <c r="E834" s="11"/>
      <c r="F834" s="10"/>
    </row>
    <row r="835" spans="2:6" ht="12.75">
      <c r="B835" s="9"/>
      <c r="C835" s="10"/>
      <c r="D835" s="11"/>
      <c r="E835" s="11"/>
      <c r="F835" s="10"/>
    </row>
    <row r="836" spans="2:6" ht="12.75">
      <c r="B836" s="9"/>
      <c r="C836" s="10"/>
      <c r="D836" s="11"/>
      <c r="E836" s="11"/>
      <c r="F836" s="10"/>
    </row>
    <row r="837" spans="2:6" ht="12.75">
      <c r="B837" s="9"/>
      <c r="C837" s="10"/>
      <c r="D837" s="11"/>
      <c r="E837" s="11"/>
      <c r="F837" s="10"/>
    </row>
    <row r="838" spans="2:6" ht="12.75">
      <c r="B838" s="9"/>
      <c r="C838" s="10"/>
      <c r="D838" s="11"/>
      <c r="E838" s="11"/>
      <c r="F838" s="10"/>
    </row>
    <row r="839" spans="2:6" ht="12.75">
      <c r="B839" s="9"/>
      <c r="C839" s="10"/>
      <c r="D839" s="11"/>
      <c r="E839" s="11"/>
      <c r="F839" s="10"/>
    </row>
    <row r="840" spans="2:6" ht="12.75">
      <c r="B840" s="9"/>
      <c r="C840" s="10"/>
      <c r="D840" s="11"/>
      <c r="E840" s="11"/>
      <c r="F840" s="10"/>
    </row>
    <row r="841" spans="2:6" ht="12.75">
      <c r="B841" s="9"/>
      <c r="C841" s="10"/>
      <c r="D841" s="11"/>
      <c r="E841" s="11"/>
      <c r="F841" s="10"/>
    </row>
    <row r="842" spans="2:6" ht="12.75">
      <c r="B842" s="9"/>
      <c r="C842" s="10"/>
      <c r="D842" s="11"/>
      <c r="E842" s="11"/>
      <c r="F842" s="10"/>
    </row>
    <row r="843" spans="2:6" ht="12.75">
      <c r="B843" s="9"/>
      <c r="C843" s="10"/>
      <c r="D843" s="11"/>
      <c r="E843" s="11"/>
      <c r="F843" s="10"/>
    </row>
    <row r="844" spans="2:6" ht="12.75">
      <c r="B844" s="9"/>
      <c r="C844" s="10"/>
      <c r="D844" s="11"/>
      <c r="E844" s="11"/>
      <c r="F844" s="10"/>
    </row>
    <row r="845" spans="2:6" ht="12.75">
      <c r="B845" s="9"/>
      <c r="C845" s="10"/>
      <c r="D845" s="11"/>
      <c r="E845" s="11"/>
      <c r="F845" s="10"/>
    </row>
    <row r="846" spans="2:6" ht="12.75">
      <c r="B846" s="9"/>
      <c r="C846" s="10"/>
      <c r="D846" s="11"/>
      <c r="E846" s="11"/>
      <c r="F846" s="10"/>
    </row>
    <row r="847" spans="2:6" ht="12.75">
      <c r="B847" s="9"/>
      <c r="C847" s="10"/>
      <c r="D847" s="11"/>
      <c r="E847" s="11"/>
      <c r="F847" s="10"/>
    </row>
    <row r="848" spans="2:6" ht="12.75">
      <c r="B848" s="9"/>
      <c r="C848" s="10"/>
      <c r="D848" s="11"/>
      <c r="E848" s="11"/>
      <c r="F848" s="10"/>
    </row>
    <row r="849" spans="2:6" ht="12.75">
      <c r="B849" s="9"/>
      <c r="C849" s="10"/>
      <c r="D849" s="11"/>
      <c r="E849" s="11"/>
      <c r="F849" s="10"/>
    </row>
    <row r="850" spans="2:6" ht="12.75">
      <c r="B850" s="9"/>
      <c r="C850" s="10"/>
      <c r="D850" s="11"/>
      <c r="E850" s="11"/>
      <c r="F850" s="10"/>
    </row>
    <row r="851" spans="2:6" ht="12.75">
      <c r="B851" s="9"/>
      <c r="C851" s="10"/>
      <c r="D851" s="11"/>
      <c r="E851" s="11"/>
      <c r="F851" s="10"/>
    </row>
    <row r="852" spans="2:6" ht="12.75">
      <c r="B852" s="9"/>
      <c r="C852" s="10"/>
      <c r="D852" s="11"/>
      <c r="E852" s="11"/>
      <c r="F852" s="10"/>
    </row>
    <row r="853" spans="2:6" ht="12.75">
      <c r="B853" s="9"/>
      <c r="C853" s="10"/>
      <c r="D853" s="11"/>
      <c r="E853" s="11"/>
      <c r="F853" s="10"/>
    </row>
    <row r="854" spans="2:6" ht="12.75">
      <c r="B854" s="9"/>
      <c r="C854" s="10"/>
      <c r="D854" s="11"/>
      <c r="E854" s="11"/>
      <c r="F854" s="10"/>
    </row>
    <row r="855" spans="2:6" ht="12.75">
      <c r="B855" s="9"/>
      <c r="C855" s="10"/>
      <c r="D855" s="11"/>
      <c r="E855" s="11"/>
      <c r="F855" s="10"/>
    </row>
    <row r="856" spans="2:6" ht="12.75">
      <c r="B856" s="9"/>
      <c r="C856" s="10"/>
      <c r="D856" s="11"/>
      <c r="E856" s="11"/>
      <c r="F856" s="10"/>
    </row>
    <row r="857" spans="2:6" ht="12.75">
      <c r="B857" s="9"/>
      <c r="C857" s="10"/>
      <c r="D857" s="11"/>
      <c r="E857" s="11"/>
      <c r="F857" s="10"/>
    </row>
    <row r="858" spans="2:6" ht="15.75" customHeight="1">
      <c r="B858" s="9"/>
      <c r="C858" s="10"/>
      <c r="D858" s="11"/>
      <c r="E858" s="11"/>
      <c r="F858" s="10"/>
    </row>
    <row r="859" spans="2:6" ht="15.75" customHeight="1">
      <c r="B859" s="9"/>
      <c r="C859" s="10"/>
      <c r="D859" s="11"/>
      <c r="E859" s="11"/>
      <c r="F859" s="10"/>
    </row>
    <row r="860" spans="2:6" ht="15.75" customHeight="1">
      <c r="B860" s="9"/>
      <c r="C860" s="10"/>
      <c r="D860" s="11"/>
      <c r="E860" s="11"/>
      <c r="F860" s="10"/>
    </row>
    <row r="861" spans="2:6" ht="15.75" customHeight="1">
      <c r="B861" s="9"/>
      <c r="C861" s="10"/>
      <c r="D861" s="11"/>
      <c r="E861" s="11"/>
      <c r="F861" s="10"/>
    </row>
    <row r="862" spans="2:6" ht="15.75" customHeight="1">
      <c r="B862" s="9"/>
      <c r="C862" s="10"/>
      <c r="D862" s="11"/>
      <c r="E862" s="11"/>
      <c r="F862" s="10"/>
    </row>
    <row r="863" spans="2:6" ht="15.75" customHeight="1">
      <c r="B863" s="9"/>
      <c r="C863" s="10"/>
      <c r="D863" s="11"/>
      <c r="E863" s="11"/>
      <c r="F863" s="10"/>
    </row>
    <row r="864" spans="2:6" ht="15.75" customHeight="1">
      <c r="B864" s="9"/>
      <c r="C864" s="10"/>
      <c r="D864" s="11"/>
      <c r="E864" s="11"/>
      <c r="F864" s="10"/>
    </row>
    <row r="865" spans="2:6" ht="15.75" customHeight="1">
      <c r="B865" s="9"/>
      <c r="C865" s="10"/>
      <c r="D865" s="11"/>
      <c r="E865" s="11"/>
      <c r="F865" s="10"/>
    </row>
    <row r="866" spans="2:6" ht="15.75" customHeight="1">
      <c r="B866" s="9"/>
      <c r="C866" s="10"/>
      <c r="D866" s="11"/>
      <c r="E866" s="11"/>
      <c r="F866" s="10"/>
    </row>
    <row r="867" spans="2:6" ht="15.75" customHeight="1">
      <c r="B867" s="9"/>
      <c r="C867" s="10"/>
      <c r="D867" s="11"/>
      <c r="E867" s="11"/>
      <c r="F867" s="10"/>
    </row>
    <row r="868" spans="2:6" ht="15.75" customHeight="1">
      <c r="B868" s="9"/>
      <c r="C868" s="10"/>
      <c r="D868" s="11"/>
      <c r="E868" s="11"/>
      <c r="F868" s="10"/>
    </row>
    <row r="869" spans="2:6" ht="15.75" customHeight="1">
      <c r="B869" s="9"/>
      <c r="C869" s="10"/>
      <c r="D869" s="11"/>
      <c r="E869" s="11"/>
      <c r="F869" s="10"/>
    </row>
    <row r="870" spans="2:6" ht="15.75" customHeight="1">
      <c r="B870" s="9"/>
      <c r="C870" s="10"/>
      <c r="D870" s="11"/>
      <c r="E870" s="11"/>
      <c r="F870" s="10"/>
    </row>
    <row r="871" spans="2:6" ht="15.75" customHeight="1">
      <c r="B871" s="9"/>
      <c r="C871" s="10"/>
      <c r="D871" s="11"/>
      <c r="E871" s="11"/>
      <c r="F871" s="10"/>
    </row>
    <row r="872" spans="2:6" ht="15.75" customHeight="1">
      <c r="B872" s="9"/>
      <c r="C872" s="10"/>
      <c r="D872" s="11"/>
      <c r="E872" s="11"/>
      <c r="F872" s="10"/>
    </row>
  </sheetData>
  <conditionalFormatting sqref="D1:D872">
    <cfRule type="notContainsBlanks" dxfId="24" priority="1">
      <formula>LEN(TRIM(D1))&gt;0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DA5D-B0CF-4608-9B62-F89BAB63B72E}">
  <sheetPr>
    <outlinePr summaryBelow="0" summaryRight="0"/>
  </sheetPr>
  <dimension ref="A1:Y360"/>
  <sheetViews>
    <sheetView zoomScale="106" zoomScaleNormal="106" workbookViewId="0">
      <pane ySplit="1" topLeftCell="A2" activePane="bottomLeft" state="frozen"/>
      <selection pane="bottomLeft" activeCell="E2" sqref="E2:E3"/>
    </sheetView>
  </sheetViews>
  <sheetFormatPr baseColWidth="10" defaultColWidth="11.25" defaultRowHeight="15.75" customHeight="1"/>
  <cols>
    <col min="1" max="1" width="7.625" customWidth="1"/>
    <col min="2" max="2" width="16.125" customWidth="1"/>
    <col min="3" max="3" width="13.5" customWidth="1"/>
    <col min="5" max="5" width="19.125" customWidth="1"/>
    <col min="6" max="6" width="46.75" customWidth="1"/>
    <col min="7" max="7" width="11.5" customWidth="1"/>
    <col min="8" max="8" width="13.125" style="131" customWidth="1"/>
    <col min="9" max="9" width="13.875" customWidth="1"/>
    <col min="10" max="10" width="19.5" customWidth="1"/>
    <col min="11" max="11" width="21.375" customWidth="1"/>
    <col min="12" max="12" width="20" style="117" customWidth="1"/>
    <col min="13" max="14" width="11.75" customWidth="1"/>
    <col min="15" max="15" width="45" customWidth="1"/>
  </cols>
  <sheetData>
    <row r="1" spans="1:25" s="124" customFormat="1" ht="28.5" customHeight="1">
      <c r="A1" s="119" t="s">
        <v>5</v>
      </c>
      <c r="B1" s="119" t="s">
        <v>6</v>
      </c>
      <c r="C1" s="119" t="s">
        <v>7</v>
      </c>
      <c r="D1" s="120" t="s">
        <v>1</v>
      </c>
      <c r="E1" s="119" t="s">
        <v>8</v>
      </c>
      <c r="F1" s="119" t="s">
        <v>35</v>
      </c>
      <c r="G1" s="119" t="s">
        <v>2</v>
      </c>
      <c r="H1" s="123" t="s">
        <v>9</v>
      </c>
      <c r="I1" s="122" t="s">
        <v>10</v>
      </c>
      <c r="J1" s="121" t="s">
        <v>11</v>
      </c>
      <c r="K1" s="122" t="s">
        <v>12</v>
      </c>
      <c r="L1" s="123" t="s">
        <v>28</v>
      </c>
      <c r="M1" s="122" t="s">
        <v>31</v>
      </c>
      <c r="N1" s="122" t="s">
        <v>34</v>
      </c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5" ht="14.25">
      <c r="A2" s="105">
        <v>1</v>
      </c>
      <c r="B2" s="105" t="s">
        <v>13</v>
      </c>
      <c r="C2" s="105" t="s">
        <v>38</v>
      </c>
      <c r="D2" s="106">
        <v>45281</v>
      </c>
      <c r="E2" s="105" t="s">
        <v>36</v>
      </c>
      <c r="F2" s="105" t="str">
        <f>VLOOKUP(E2,INVENTARIO[],2,TRUE())</f>
        <v>CAMISETA ROSADA</v>
      </c>
      <c r="G2" s="105">
        <v>-1</v>
      </c>
      <c r="H2" s="116">
        <f>IF(INVENTARIO[[#This Row],[COSTO]]="",0,VLOOKUP(E2,TBL_INVENTARIO,6,FALSE()))</f>
        <v>100</v>
      </c>
      <c r="I2" s="107">
        <v>5</v>
      </c>
      <c r="J2" s="125">
        <f>IF(((H2*G2)*-1)-VENTAS4[[#This Row],[DESCUENTO]]&lt;&gt;0, ((H2*G2)*-1)-I2,0)</f>
        <v>95</v>
      </c>
      <c r="K2" s="134">
        <f>IF(INVENTARIO[[#This Row],[CANT ACTUAL]]=0,0,VLOOKUP(E2,TBL_INVENTARIO,4,FALSE()))</f>
        <v>0</v>
      </c>
      <c r="L2" s="108">
        <f>IF(INVENTARIO[[#This Row],[COSTO]]="",0,VLOOKUP(VENTAS4[[#This Row],[CODIGO PRODUCTO]],INVENTARIO[],5,0))</f>
        <v>50</v>
      </c>
      <c r="M2" s="107"/>
      <c r="N2" s="107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25">
      <c r="A3" s="105">
        <v>3</v>
      </c>
      <c r="B3" s="105" t="s">
        <v>13</v>
      </c>
      <c r="C3" s="105" t="s">
        <v>39</v>
      </c>
      <c r="D3" s="106">
        <v>45281</v>
      </c>
      <c r="E3" s="105" t="s">
        <v>40</v>
      </c>
      <c r="F3" s="105" t="str">
        <f>VLOOKUP(E3,INVENTARIO[],2,TRUE())</f>
        <v>PANTALON AZUL</v>
      </c>
      <c r="G3" s="105">
        <v>-2</v>
      </c>
      <c r="H3" s="116">
        <f>IF(INVENTARIO[[#This Row],[COSTO]]="",0,VLOOKUP(E3,TBL_INVENTARIO,6,FALSE()))</f>
        <v>120</v>
      </c>
      <c r="I3" s="107">
        <v>4</v>
      </c>
      <c r="J3" s="125">
        <f>IF(((H3*G3)*-1)-VENTAS4[[#This Row],[DESCUENTO]]&lt;&gt;0, ((H3*G3)*-1)-I3,0)</f>
        <v>236</v>
      </c>
      <c r="K3" s="134">
        <f>IF(INVENTARIO[[#This Row],[CANT ACTUAL]]=0,0,VLOOKUP(E3,TBL_INVENTARIO,4,FALSE()))</f>
        <v>0</v>
      </c>
      <c r="L3" s="108">
        <f>IF(INVENTARIO[[#This Row],[COSTO]]="",0,VLOOKUP(VENTAS4[[#This Row],[CODIGO PRODUCTO]],INVENTARIO[],5,0))</f>
        <v>60</v>
      </c>
      <c r="M3" s="107"/>
      <c r="N3" s="107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>
      <c r="A4" s="105">
        <v>4</v>
      </c>
      <c r="B4" s="105" t="s">
        <v>14</v>
      </c>
      <c r="C4" s="105" t="s">
        <v>42</v>
      </c>
      <c r="D4" s="106">
        <v>45282</v>
      </c>
      <c r="E4" s="105" t="s">
        <v>36</v>
      </c>
      <c r="F4" s="105" t="str">
        <f>VLOOKUP(E4,INVENTARIO[],2,TRUE())</f>
        <v>CAMISETA ROSADA</v>
      </c>
      <c r="G4" s="105">
        <v>5</v>
      </c>
      <c r="H4" s="116">
        <f>IF(INVENTARIO[[#This Row],[COSTO]]="",0,VLOOKUP(E4,TBL_INVENTARIO,6,FALSE()))</f>
        <v>0</v>
      </c>
      <c r="I4" s="107"/>
      <c r="J4" s="125">
        <f>IF(((H4*G4)*-1)-VENTAS4[[#This Row],[DESCUENTO]]&lt;&gt;0, ((H4*G4)*-1)-I4,0)</f>
        <v>0</v>
      </c>
      <c r="K4" s="134">
        <f>IF(INVENTARIO[[#This Row],[CANT ACTUAL]]=0,0,VLOOKUP(E4,TBL_INVENTARIO,4,FALSE()))</f>
        <v>0</v>
      </c>
      <c r="L4" s="108">
        <f>IF(INVENTARIO[[#This Row],[COSTO]]="",0,VLOOKUP(VENTAS4[[#This Row],[CODIGO PRODUCTO]],INVENTARIO[],5,0))</f>
        <v>0</v>
      </c>
      <c r="M4" s="107"/>
      <c r="N4" s="107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>
      <c r="A5" s="105">
        <v>5</v>
      </c>
      <c r="B5" s="105"/>
      <c r="C5" s="105"/>
      <c r="D5" s="106"/>
      <c r="E5" s="105"/>
      <c r="F5" s="105" t="e">
        <f>VLOOKUP(E5,INVENTARIO[],2,TRUE())</f>
        <v>#N/A</v>
      </c>
      <c r="G5" s="105"/>
      <c r="H5" s="116">
        <f>IF(INVENTARIO[[#This Row],[COSTO]]="",0,VLOOKUP(E5,TBL_INVENTARIO,6,FALSE()))</f>
        <v>0</v>
      </c>
      <c r="I5" s="107"/>
      <c r="J5" s="125">
        <f>IF(((H5*G5)*-1)-VENTAS4[[#This Row],[DESCUENTO]]&lt;&gt;0, ((H5*G5)*-1)-I5,0)</f>
        <v>0</v>
      </c>
      <c r="K5" s="134">
        <f>IF(INVENTARIO[[#This Row],[CANT ACTUAL]]=0,0,VLOOKUP(E5,TBL_INVENTARIO,4,FALSE()))</f>
        <v>0</v>
      </c>
      <c r="L5" s="108">
        <f>IF(INVENTARIO[[#This Row],[COSTO]]="",0,VLOOKUP(VENTAS4[[#This Row],[CODIGO PRODUCTO]],INVENTARIO[],5,0))</f>
        <v>0</v>
      </c>
      <c r="M5" s="107"/>
      <c r="N5" s="107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>
      <c r="A6" s="105">
        <v>6</v>
      </c>
      <c r="B6" s="105"/>
      <c r="C6" s="105"/>
      <c r="D6" s="106"/>
      <c r="E6" s="105"/>
      <c r="F6" s="105" t="e">
        <f>VLOOKUP(E6,INVENTARIO[],2,TRUE())</f>
        <v>#N/A</v>
      </c>
      <c r="G6" s="105"/>
      <c r="H6" s="116" t="e">
        <f>IF(INVENTARIO[[#This Row],[COSTO]]="",0,VLOOKUP(E6,TBL_INVENTARIO,6,FALSE()))</f>
        <v>#N/A</v>
      </c>
      <c r="I6" s="107"/>
      <c r="J6" s="125" t="e">
        <f>IF(((H6*G6)*-1)-VENTAS4[[#This Row],[DESCUENTO]]&lt;&gt;0, ((H6*G6)*-1)-I6,0)</f>
        <v>#N/A</v>
      </c>
      <c r="K6" s="134">
        <f>IF(INVENTARIO[[#This Row],[CANT ACTUAL]]=0,0,VLOOKUP(E6,TBL_INVENTARIO,4,FALSE()))</f>
        <v>0</v>
      </c>
      <c r="L6" s="108" t="e">
        <f>IF(INVENTARIO[[#This Row],[COSTO]]="",0,VLOOKUP(VENTAS4[[#This Row],[CODIGO PRODUCTO]],INVENTARIO[],5,0))</f>
        <v>#N/A</v>
      </c>
      <c r="M6" s="107"/>
      <c r="N6" s="107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>
      <c r="A7" s="105">
        <v>7</v>
      </c>
      <c r="B7" s="105"/>
      <c r="C7" s="105"/>
      <c r="D7" s="106"/>
      <c r="E7" s="105"/>
      <c r="F7" s="105" t="e">
        <f>VLOOKUP(E7,INVENTARIO[],2,TRUE())</f>
        <v>#N/A</v>
      </c>
      <c r="G7" s="105"/>
      <c r="H7" s="116" t="e">
        <f>IF(INVENTARIO[[#This Row],[COSTO]]="",0,VLOOKUP(E7,TBL_INVENTARIO,6,FALSE()))</f>
        <v>#N/A</v>
      </c>
      <c r="I7" s="107"/>
      <c r="J7" s="125" t="e">
        <f>IF(((H7*G7)*-1)-VENTAS4[[#This Row],[DESCUENTO]]&lt;&gt;0, ((H7*G7)*-1)-I7,0)</f>
        <v>#N/A</v>
      </c>
      <c r="K7" s="134">
        <f>IF(INVENTARIO[[#This Row],[CANT ACTUAL]]=0,0,VLOOKUP(E7,TBL_INVENTARIO,4,FALSE()))</f>
        <v>0</v>
      </c>
      <c r="L7" s="108" t="e">
        <f>IF(INVENTARIO[[#This Row],[COSTO]]="",0,VLOOKUP(VENTAS4[[#This Row],[CODIGO PRODUCTO]],INVENTARIO[],5,0))</f>
        <v>#N/A</v>
      </c>
      <c r="M7" s="107"/>
      <c r="N7" s="107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>
      <c r="A8" s="105">
        <v>8</v>
      </c>
      <c r="B8" s="105"/>
      <c r="C8" s="105"/>
      <c r="D8" s="106"/>
      <c r="E8" s="105"/>
      <c r="F8" s="105" t="e">
        <f>VLOOKUP(E8,INVENTARIO[],2,TRUE())</f>
        <v>#N/A</v>
      </c>
      <c r="G8" s="105"/>
      <c r="H8" s="116">
        <f>IF(INVENTARIO[[#This Row],[COSTO]]="",0,VLOOKUP(E8,TBL_INVENTARIO,6,FALSE()))</f>
        <v>0</v>
      </c>
      <c r="I8" s="107"/>
      <c r="J8" s="125">
        <f>IF(((H8*G8)*-1)-VENTAS4[[#This Row],[DESCUENTO]]&lt;&gt;0, ((H8*G8)*-1)-I8,0)</f>
        <v>0</v>
      </c>
      <c r="K8" s="134">
        <f>IF(INVENTARIO[[#This Row],[CANT ACTUAL]]=0,0,VLOOKUP(E8,TBL_INVENTARIO,4,FALSE()))</f>
        <v>0</v>
      </c>
      <c r="L8" s="108">
        <f>IF(INVENTARIO[[#This Row],[COSTO]]="",0,VLOOKUP(VENTAS4[[#This Row],[CODIGO PRODUCTO]],INVENTARIO[],5,0))</f>
        <v>0</v>
      </c>
      <c r="M8" s="107"/>
      <c r="N8" s="107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>
      <c r="A9" s="105">
        <v>9</v>
      </c>
      <c r="B9" s="105"/>
      <c r="C9" s="105"/>
      <c r="D9" s="106"/>
      <c r="E9" s="105"/>
      <c r="F9" s="105" t="e">
        <f>VLOOKUP(E9,INVENTARIO[],2,TRUE())</f>
        <v>#N/A</v>
      </c>
      <c r="G9" s="105"/>
      <c r="H9" s="116">
        <f>IF(INVENTARIO[[#This Row],[COSTO]]="",0,VLOOKUP(E9,TBL_INVENTARIO,6,FALSE()))</f>
        <v>0</v>
      </c>
      <c r="I9" s="107"/>
      <c r="J9" s="125">
        <f>IF(((H9*G9)*-1)-VENTAS4[[#This Row],[DESCUENTO]]&lt;&gt;0, ((H9*G9)*-1)-I9,0)</f>
        <v>0</v>
      </c>
      <c r="K9" s="134">
        <f>IF(INVENTARIO[[#This Row],[CANT ACTUAL]]=0,0,VLOOKUP(E9,TBL_INVENTARIO,4,FALSE()))</f>
        <v>0</v>
      </c>
      <c r="L9" s="108">
        <f>IF(INVENTARIO[[#This Row],[COSTO]]="",0,VLOOKUP(VENTAS4[[#This Row],[CODIGO PRODUCTO]],INVENTARIO[],5,0))</f>
        <v>0</v>
      </c>
      <c r="M9" s="107"/>
      <c r="N9" s="107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>
      <c r="A10" s="105">
        <v>10</v>
      </c>
      <c r="B10" s="105"/>
      <c r="C10" s="105"/>
      <c r="D10" s="106"/>
      <c r="E10" s="105"/>
      <c r="F10" s="105" t="e">
        <f>VLOOKUP(E10,INVENTARIO[],2,TRUE())</f>
        <v>#N/A</v>
      </c>
      <c r="G10" s="105"/>
      <c r="H10" s="116">
        <f>IF(INVENTARIO[[#This Row],[COSTO]]="",0,VLOOKUP(E10,TBL_INVENTARIO,6,FALSE()))</f>
        <v>0</v>
      </c>
      <c r="I10" s="107"/>
      <c r="J10" s="125">
        <f>IF(((H10*G10)*-1)-VENTAS4[[#This Row],[DESCUENTO]]&lt;&gt;0, ((H10*G10)*-1)-I10,0)</f>
        <v>0</v>
      </c>
      <c r="K10" s="134">
        <f>IF(INVENTARIO[[#This Row],[CANT ACTUAL]]=0,0,VLOOKUP(E10,TBL_INVENTARIO,4,FALSE()))</f>
        <v>0</v>
      </c>
      <c r="L10" s="108">
        <f>IF(INVENTARIO[[#This Row],[COSTO]]="",0,VLOOKUP(VENTAS4[[#This Row],[CODIGO PRODUCTO]],INVENTARIO[],5,0))</f>
        <v>0</v>
      </c>
      <c r="M10" s="107"/>
      <c r="N10" s="10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>
      <c r="A11" s="105">
        <v>11</v>
      </c>
      <c r="B11" s="105"/>
      <c r="C11" s="105"/>
      <c r="D11" s="106"/>
      <c r="E11" s="105"/>
      <c r="F11" s="105" t="e">
        <f>VLOOKUP(E11,INVENTARIO[],2,TRUE())</f>
        <v>#N/A</v>
      </c>
      <c r="G11" s="105"/>
      <c r="H11" s="116">
        <f>IF(INVENTARIO[[#This Row],[COSTO]]="",0,VLOOKUP(E11,TBL_INVENTARIO,6,FALSE()))</f>
        <v>0</v>
      </c>
      <c r="I11" s="107"/>
      <c r="J11" s="125">
        <f>IF(((H11*G11)*-1)-VENTAS4[[#This Row],[DESCUENTO]]&lt;&gt;0, ((H11*G11)*-1)-I11,0)</f>
        <v>0</v>
      </c>
      <c r="K11" s="134">
        <f>IF(INVENTARIO[[#This Row],[CANT ACTUAL]]=0,0,VLOOKUP(E11,TBL_INVENTARIO,4,FALSE()))</f>
        <v>0</v>
      </c>
      <c r="L11" s="108">
        <f>IF(INVENTARIO[[#This Row],[COSTO]]="",0,VLOOKUP(VENTAS4[[#This Row],[CODIGO PRODUCTO]],INVENTARIO[],5,0))</f>
        <v>0</v>
      </c>
      <c r="M11" s="107"/>
      <c r="N11" s="10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>
      <c r="A12" s="105">
        <v>12</v>
      </c>
      <c r="B12" s="105"/>
      <c r="C12" s="105"/>
      <c r="D12" s="106"/>
      <c r="E12" s="105"/>
      <c r="F12" s="105" t="e">
        <f>VLOOKUP(E12,INVENTARIO[],2,TRUE())</f>
        <v>#N/A</v>
      </c>
      <c r="G12" s="105"/>
      <c r="H12" s="116">
        <f>IF(INVENTARIO[[#This Row],[COSTO]]="",0,VLOOKUP(E12,TBL_INVENTARIO,6,FALSE()))</f>
        <v>0</v>
      </c>
      <c r="I12" s="107"/>
      <c r="J12" s="125">
        <f>IF(((H12*G12)*-1)-VENTAS4[[#This Row],[DESCUENTO]]&lt;&gt;0, ((H12*G12)*-1)-I12,0)</f>
        <v>0</v>
      </c>
      <c r="K12" s="134">
        <f>IF(INVENTARIO[[#This Row],[CANT ACTUAL]]=0,0,VLOOKUP(E12,TBL_INVENTARIO,4,FALSE()))</f>
        <v>0</v>
      </c>
      <c r="L12" s="108">
        <f>IF(INVENTARIO[[#This Row],[COSTO]]="",0,VLOOKUP(VENTAS4[[#This Row],[CODIGO PRODUCTO]],INVENTARIO[],5,0))</f>
        <v>0</v>
      </c>
      <c r="M12" s="107"/>
      <c r="N12" s="10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>
      <c r="A13" s="105">
        <v>13</v>
      </c>
      <c r="B13" s="105"/>
      <c r="C13" s="105"/>
      <c r="D13" s="106"/>
      <c r="E13" s="105"/>
      <c r="F13" s="105" t="e">
        <f>VLOOKUP(E13,INVENTARIO[],2,TRUE())</f>
        <v>#N/A</v>
      </c>
      <c r="G13" s="105"/>
      <c r="H13" s="116">
        <f>IF(INVENTARIO[[#This Row],[COSTO]]="",0,VLOOKUP(E13,TBL_INVENTARIO,6,FALSE()))</f>
        <v>0</v>
      </c>
      <c r="I13" s="107"/>
      <c r="J13" s="125">
        <f>IF(((H13*G13)*-1)-VENTAS4[[#This Row],[DESCUENTO]]&lt;&gt;0, ((H13*G13)*-1)-I13,0)</f>
        <v>0</v>
      </c>
      <c r="K13" s="134">
        <f>IF(INVENTARIO[[#This Row],[CANT ACTUAL]]=0,0,VLOOKUP(E13,TBL_INVENTARIO,4,FALSE()))</f>
        <v>0</v>
      </c>
      <c r="L13" s="108">
        <f>IF(INVENTARIO[[#This Row],[COSTO]]="",0,VLOOKUP(VENTAS4[[#This Row],[CODIGO PRODUCTO]],INVENTARIO[],5,0))</f>
        <v>0</v>
      </c>
      <c r="M13" s="107"/>
      <c r="N13" s="10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>
      <c r="A14" s="105">
        <v>14</v>
      </c>
      <c r="B14" s="105"/>
      <c r="C14" s="105"/>
      <c r="D14" s="106"/>
      <c r="E14" s="105"/>
      <c r="F14" s="105" t="e">
        <f>VLOOKUP(E14,INVENTARIO[],2,TRUE())</f>
        <v>#N/A</v>
      </c>
      <c r="G14" s="105"/>
      <c r="H14" s="116">
        <f>IF(INVENTARIO[[#This Row],[COSTO]]="",0,VLOOKUP(E14,TBL_INVENTARIO,6,FALSE()))</f>
        <v>0</v>
      </c>
      <c r="I14" s="107"/>
      <c r="J14" s="125">
        <f>IF(((H14*G14)*-1)-VENTAS4[[#This Row],[DESCUENTO]]&lt;&gt;0, ((H14*G14)*-1)-I14,0)</f>
        <v>0</v>
      </c>
      <c r="K14" s="134">
        <f>IF(INVENTARIO[[#This Row],[CANT ACTUAL]]=0,0,VLOOKUP(E14,TBL_INVENTARIO,4,FALSE()))</f>
        <v>0</v>
      </c>
      <c r="L14" s="108">
        <f>IF(INVENTARIO[[#This Row],[COSTO]]="",0,VLOOKUP(VENTAS4[[#This Row],[CODIGO PRODUCTO]],INVENTARIO[],5,0))</f>
        <v>0</v>
      </c>
      <c r="M14" s="107"/>
      <c r="N14" s="10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>
      <c r="A15" s="91"/>
      <c r="B15" s="92"/>
      <c r="C15" s="93"/>
      <c r="D15" s="99"/>
      <c r="E15" s="92"/>
      <c r="F15" s="92"/>
      <c r="G15" s="92"/>
      <c r="H15" s="126"/>
      <c r="I15" s="1"/>
      <c r="J15" s="125"/>
      <c r="K15" s="94"/>
      <c r="L15" s="10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>
      <c r="A16" s="95"/>
      <c r="B16" s="96"/>
      <c r="C16" s="97"/>
      <c r="D16" s="98"/>
      <c r="E16" s="96"/>
      <c r="F16" s="96"/>
      <c r="G16" s="96"/>
      <c r="H16" s="126"/>
      <c r="I16" s="1"/>
      <c r="J16" s="11"/>
      <c r="K16" s="94"/>
      <c r="L16" s="10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>
      <c r="A17" s="92"/>
      <c r="B17" s="92"/>
      <c r="C17" s="93"/>
      <c r="D17" s="99"/>
      <c r="E17" s="92"/>
      <c r="F17" s="92"/>
      <c r="G17" s="92"/>
      <c r="H17" s="126"/>
      <c r="I17" s="1"/>
      <c r="J17" s="11"/>
      <c r="K17" s="94"/>
      <c r="L17" s="10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>
      <c r="A18" s="96"/>
      <c r="B18" s="96"/>
      <c r="C18" s="97"/>
      <c r="D18" s="98"/>
      <c r="E18" s="96"/>
      <c r="F18" s="96"/>
      <c r="G18" s="96"/>
      <c r="H18" s="126"/>
      <c r="I18" s="1"/>
      <c r="J18" s="11"/>
      <c r="K18" s="94"/>
      <c r="L18" s="10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>
      <c r="A19" s="92"/>
      <c r="B19" s="92"/>
      <c r="C19" s="93"/>
      <c r="D19" s="99"/>
      <c r="E19" s="92"/>
      <c r="F19" s="92"/>
      <c r="G19" s="92"/>
      <c r="H19" s="126"/>
      <c r="I19" s="1"/>
      <c r="J19" s="11"/>
      <c r="K19" s="94"/>
      <c r="L19" s="10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>
      <c r="A20" s="96"/>
      <c r="B20" s="96"/>
      <c r="C20" s="97"/>
      <c r="D20" s="98"/>
      <c r="E20" s="96"/>
      <c r="F20" s="96"/>
      <c r="G20" s="96"/>
      <c r="H20" s="126"/>
      <c r="I20" s="1"/>
      <c r="J20" s="11"/>
      <c r="K20" s="94"/>
      <c r="L20" s="10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>
      <c r="A21" s="92"/>
      <c r="B21" s="92"/>
      <c r="C21" s="93"/>
      <c r="D21" s="99"/>
      <c r="E21" s="92"/>
      <c r="F21" s="92"/>
      <c r="G21" s="92"/>
      <c r="H21" s="126"/>
      <c r="I21" s="1"/>
      <c r="J21" s="11"/>
      <c r="K21" s="94"/>
      <c r="L21" s="10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>
      <c r="A22" s="96"/>
      <c r="B22" s="96"/>
      <c r="C22" s="97"/>
      <c r="D22" s="98"/>
      <c r="E22" s="96"/>
      <c r="F22" s="96"/>
      <c r="G22" s="96"/>
      <c r="H22" s="126"/>
      <c r="I22" s="1"/>
      <c r="J22" s="11"/>
      <c r="K22" s="94"/>
      <c r="L22" s="10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>
      <c r="A23" s="92"/>
      <c r="B23" s="92"/>
      <c r="C23" s="93"/>
      <c r="D23" s="99"/>
      <c r="E23" s="92"/>
      <c r="F23" s="92"/>
      <c r="G23" s="92"/>
      <c r="H23" s="126"/>
      <c r="I23" s="1"/>
      <c r="J23" s="11"/>
      <c r="K23" s="94"/>
      <c r="L23" s="10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>
      <c r="A24" s="96"/>
      <c r="B24" s="96"/>
      <c r="C24" s="97"/>
      <c r="D24" s="98"/>
      <c r="E24" s="96"/>
      <c r="F24" s="96"/>
      <c r="G24" s="96"/>
      <c r="H24" s="126"/>
      <c r="I24" s="1"/>
      <c r="J24" s="11"/>
      <c r="K24" s="94"/>
      <c r="L24" s="10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>
      <c r="A25" s="92"/>
      <c r="B25" s="92"/>
      <c r="C25" s="93"/>
      <c r="D25" s="99"/>
      <c r="E25" s="92"/>
      <c r="F25" s="92"/>
      <c r="G25" s="92"/>
      <c r="H25" s="126"/>
      <c r="I25" s="1"/>
      <c r="J25" s="11"/>
      <c r="K25" s="94"/>
      <c r="L25" s="10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>
      <c r="A26" s="96"/>
      <c r="B26" s="96"/>
      <c r="C26" s="97"/>
      <c r="D26" s="98"/>
      <c r="E26" s="96"/>
      <c r="F26" s="96"/>
      <c r="G26" s="96"/>
      <c r="H26" s="126"/>
      <c r="I26" s="1"/>
      <c r="J26" s="11"/>
      <c r="K26" s="94"/>
      <c r="L26" s="10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>
      <c r="A27" s="92"/>
      <c r="B27" s="92"/>
      <c r="C27" s="93"/>
      <c r="D27" s="99"/>
      <c r="E27" s="92"/>
      <c r="F27" s="92"/>
      <c r="G27" s="92"/>
      <c r="H27" s="126"/>
      <c r="I27" s="1"/>
      <c r="J27" s="11"/>
      <c r="K27" s="94"/>
      <c r="L27" s="10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>
      <c r="A28" s="96"/>
      <c r="B28" s="96"/>
      <c r="C28" s="97"/>
      <c r="D28" s="98"/>
      <c r="E28" s="96"/>
      <c r="F28" s="96"/>
      <c r="G28" s="96"/>
      <c r="H28" s="126"/>
      <c r="I28" s="1"/>
      <c r="J28" s="11"/>
      <c r="K28" s="94"/>
      <c r="L28" s="10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>
      <c r="A29" s="92"/>
      <c r="B29" s="92"/>
      <c r="C29" s="93"/>
      <c r="D29" s="99"/>
      <c r="E29" s="92"/>
      <c r="F29" s="92"/>
      <c r="G29" s="92"/>
      <c r="H29" s="126"/>
      <c r="I29" s="1"/>
      <c r="J29" s="11"/>
      <c r="K29" s="94"/>
      <c r="L29" s="10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>
      <c r="A30" s="96"/>
      <c r="B30" s="96"/>
      <c r="C30" s="97"/>
      <c r="D30" s="98"/>
      <c r="E30" s="96"/>
      <c r="F30" s="96"/>
      <c r="G30" s="96"/>
      <c r="H30" s="126"/>
      <c r="I30" s="1"/>
      <c r="J30" s="11"/>
      <c r="K30" s="94"/>
      <c r="L30" s="10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>
      <c r="A31" s="92"/>
      <c r="B31" s="92"/>
      <c r="C31" s="93"/>
      <c r="D31" s="99"/>
      <c r="E31" s="92"/>
      <c r="F31" s="92"/>
      <c r="G31" s="92"/>
      <c r="H31" s="126"/>
      <c r="I31" s="1"/>
      <c r="J31" s="11"/>
      <c r="K31" s="94"/>
      <c r="L31" s="10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>
      <c r="A32" s="96"/>
      <c r="B32" s="96"/>
      <c r="C32" s="97"/>
      <c r="D32" s="98"/>
      <c r="E32" s="96"/>
      <c r="F32" s="96"/>
      <c r="G32" s="96"/>
      <c r="H32" s="126"/>
      <c r="I32" s="1"/>
      <c r="J32" s="11"/>
      <c r="K32" s="94"/>
      <c r="L32" s="10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>
      <c r="A33" s="92"/>
      <c r="B33" s="92"/>
      <c r="C33" s="93"/>
      <c r="D33" s="99"/>
      <c r="E33" s="92"/>
      <c r="F33" s="92"/>
      <c r="G33" s="92"/>
      <c r="H33" s="126"/>
      <c r="I33" s="1"/>
      <c r="J33" s="11"/>
      <c r="K33" s="94"/>
      <c r="L33" s="10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>
      <c r="A34" s="96"/>
      <c r="B34" s="96"/>
      <c r="C34" s="97"/>
      <c r="D34" s="98"/>
      <c r="E34" s="96"/>
      <c r="F34" s="96"/>
      <c r="G34" s="96"/>
      <c r="H34" s="126"/>
      <c r="I34" s="1"/>
      <c r="J34" s="11"/>
      <c r="K34" s="94"/>
      <c r="L34" s="109"/>
      <c r="M34" s="140"/>
      <c r="N34" s="137"/>
      <c r="O34" s="137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>
      <c r="A35" s="92"/>
      <c r="B35" s="92"/>
      <c r="C35" s="93"/>
      <c r="D35" s="99"/>
      <c r="E35" s="92"/>
      <c r="F35" s="92"/>
      <c r="G35" s="92"/>
      <c r="H35" s="126"/>
      <c r="I35" s="1"/>
      <c r="J35" s="11"/>
      <c r="K35" s="94"/>
      <c r="L35" s="10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>
      <c r="A36" s="96"/>
      <c r="B36" s="96"/>
      <c r="C36" s="97"/>
      <c r="D36" s="98"/>
      <c r="E36" s="96"/>
      <c r="F36" s="96"/>
      <c r="G36" s="96"/>
      <c r="H36" s="126"/>
      <c r="I36" s="1"/>
      <c r="J36" s="11"/>
      <c r="K36" s="94"/>
      <c r="L36" s="10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>
      <c r="A37" s="92"/>
      <c r="B37" s="92"/>
      <c r="C37" s="93"/>
      <c r="D37" s="99"/>
      <c r="E37" s="92"/>
      <c r="F37" s="92"/>
      <c r="G37" s="92"/>
      <c r="H37" s="126"/>
      <c r="I37" s="1"/>
      <c r="J37" s="11"/>
      <c r="K37" s="94"/>
      <c r="L37" s="10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>
      <c r="A38" s="96"/>
      <c r="B38" s="96"/>
      <c r="C38" s="97"/>
      <c r="D38" s="98"/>
      <c r="E38" s="96"/>
      <c r="F38" s="96"/>
      <c r="G38" s="96"/>
      <c r="H38" s="126"/>
      <c r="I38" s="1"/>
      <c r="J38" s="11"/>
      <c r="K38" s="94"/>
      <c r="L38" s="10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>
      <c r="A39" s="92"/>
      <c r="B39" s="92"/>
      <c r="C39" s="93"/>
      <c r="D39" s="99"/>
      <c r="E39" s="92"/>
      <c r="F39" s="92"/>
      <c r="G39" s="92"/>
      <c r="H39" s="126"/>
      <c r="I39" s="1"/>
      <c r="J39" s="11"/>
      <c r="K39" s="94"/>
      <c r="L39" s="10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>
      <c r="A40" s="96"/>
      <c r="B40" s="96"/>
      <c r="C40" s="97"/>
      <c r="D40" s="98"/>
      <c r="E40" s="96"/>
      <c r="F40" s="96"/>
      <c r="G40" s="96"/>
      <c r="H40" s="126"/>
      <c r="I40" s="1"/>
      <c r="J40" s="11"/>
      <c r="K40" s="94"/>
      <c r="L40" s="10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>
      <c r="A41" s="92"/>
      <c r="B41" s="92"/>
      <c r="C41" s="93"/>
      <c r="D41" s="99"/>
      <c r="E41" s="92"/>
      <c r="F41" s="92"/>
      <c r="G41" s="92"/>
      <c r="H41" s="126"/>
      <c r="I41" s="1"/>
      <c r="J41" s="11"/>
      <c r="K41" s="94"/>
      <c r="L41" s="10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>
      <c r="A42" s="96"/>
      <c r="B42" s="96"/>
      <c r="C42" s="97"/>
      <c r="D42" s="98"/>
      <c r="E42" s="96"/>
      <c r="F42" s="96"/>
      <c r="G42" s="96"/>
      <c r="H42" s="126"/>
      <c r="I42" s="1"/>
      <c r="J42" s="11"/>
      <c r="K42" s="94"/>
      <c r="L42" s="10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>
      <c r="A43" s="92"/>
      <c r="B43" s="92"/>
      <c r="C43" s="93"/>
      <c r="D43" s="99"/>
      <c r="E43" s="92"/>
      <c r="F43" s="92"/>
      <c r="G43" s="92"/>
      <c r="H43" s="126"/>
      <c r="I43" s="1"/>
      <c r="J43" s="11"/>
      <c r="K43" s="94"/>
      <c r="L43" s="10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>
      <c r="A44" s="96"/>
      <c r="B44" s="96"/>
      <c r="C44" s="97"/>
      <c r="D44" s="98"/>
      <c r="E44" s="96"/>
      <c r="F44" s="96"/>
      <c r="G44" s="96"/>
      <c r="H44" s="126"/>
      <c r="I44" s="1"/>
      <c r="J44" s="11"/>
      <c r="K44" s="94"/>
      <c r="L44" s="10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>
      <c r="A45" s="92"/>
      <c r="B45" s="92"/>
      <c r="C45" s="93"/>
      <c r="D45" s="99"/>
      <c r="E45" s="92"/>
      <c r="F45" s="92"/>
      <c r="G45" s="92"/>
      <c r="H45" s="126"/>
      <c r="I45" s="1"/>
      <c r="J45" s="11"/>
      <c r="K45" s="94"/>
      <c r="L45" s="109"/>
      <c r="M45" s="136"/>
      <c r="N45" s="137"/>
      <c r="O45" s="137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>
      <c r="A46" s="96"/>
      <c r="B46" s="96"/>
      <c r="C46" s="97"/>
      <c r="D46" s="98"/>
      <c r="E46" s="96"/>
      <c r="F46" s="96"/>
      <c r="G46" s="96"/>
      <c r="H46" s="126"/>
      <c r="I46" s="1"/>
      <c r="J46" s="11"/>
      <c r="K46" s="94"/>
      <c r="L46" s="109"/>
      <c r="M46" s="137"/>
      <c r="N46" s="137"/>
      <c r="O46" s="137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>
      <c r="A47" s="92"/>
      <c r="B47" s="92"/>
      <c r="C47" s="93"/>
      <c r="D47" s="99"/>
      <c r="E47" s="92"/>
      <c r="F47" s="92"/>
      <c r="G47" s="92"/>
      <c r="H47" s="126"/>
      <c r="I47" s="1"/>
      <c r="J47" s="11"/>
      <c r="K47" s="94"/>
      <c r="L47" s="10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>
      <c r="A48" s="96"/>
      <c r="B48" s="96"/>
      <c r="C48" s="97"/>
      <c r="D48" s="98"/>
      <c r="E48" s="96"/>
      <c r="F48" s="96"/>
      <c r="G48" s="96"/>
      <c r="H48" s="126"/>
      <c r="I48" s="1"/>
      <c r="J48" s="11"/>
      <c r="K48" s="94"/>
      <c r="L48" s="10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>
      <c r="A49" s="92"/>
      <c r="B49" s="92"/>
      <c r="C49" s="93"/>
      <c r="D49" s="99"/>
      <c r="E49" s="92"/>
      <c r="F49" s="92"/>
      <c r="G49" s="92"/>
      <c r="H49" s="126"/>
      <c r="I49" s="1"/>
      <c r="J49" s="11"/>
      <c r="K49" s="94"/>
      <c r="L49" s="10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>
      <c r="A50" s="96"/>
      <c r="B50" s="96"/>
      <c r="C50" s="97"/>
      <c r="D50" s="98"/>
      <c r="E50" s="96"/>
      <c r="F50" s="96"/>
      <c r="G50" s="96"/>
      <c r="H50" s="126"/>
      <c r="I50" s="1"/>
      <c r="J50" s="11"/>
      <c r="K50" s="94"/>
      <c r="L50" s="10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>
      <c r="A51" s="92"/>
      <c r="B51" s="92"/>
      <c r="C51" s="93"/>
      <c r="D51" s="99"/>
      <c r="E51" s="92"/>
      <c r="F51" s="92"/>
      <c r="G51" s="92"/>
      <c r="H51" s="126"/>
      <c r="I51" s="1"/>
      <c r="J51" s="11"/>
      <c r="K51" s="94"/>
      <c r="L51" s="10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>
      <c r="A52" s="96"/>
      <c r="B52" s="96"/>
      <c r="C52" s="97"/>
      <c r="D52" s="98"/>
      <c r="E52" s="96"/>
      <c r="F52" s="96"/>
      <c r="G52" s="96"/>
      <c r="H52" s="126"/>
      <c r="I52" s="1"/>
      <c r="J52" s="11"/>
      <c r="K52" s="94"/>
      <c r="L52" s="10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>
      <c r="A53" s="92"/>
      <c r="B53" s="92"/>
      <c r="C53" s="93"/>
      <c r="D53" s="99"/>
      <c r="E53" s="92"/>
      <c r="F53" s="92"/>
      <c r="G53" s="92"/>
      <c r="H53" s="126"/>
      <c r="I53" s="1"/>
      <c r="J53" s="11"/>
      <c r="K53" s="94"/>
      <c r="L53" s="10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>
      <c r="A54" s="96"/>
      <c r="B54" s="96"/>
      <c r="C54" s="97"/>
      <c r="D54" s="98"/>
      <c r="E54" s="96"/>
      <c r="F54" s="96"/>
      <c r="G54" s="96"/>
      <c r="H54" s="126"/>
      <c r="I54" s="1"/>
      <c r="J54" s="11"/>
      <c r="K54" s="94"/>
      <c r="L54" s="10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>
      <c r="A55" s="92"/>
      <c r="B55" s="92"/>
      <c r="C55" s="93"/>
      <c r="D55" s="99"/>
      <c r="E55" s="92"/>
      <c r="F55" s="92"/>
      <c r="G55" s="92"/>
      <c r="H55" s="126"/>
      <c r="I55" s="1"/>
      <c r="J55" s="11"/>
      <c r="K55" s="94"/>
      <c r="L55" s="10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>
      <c r="A56" s="96"/>
      <c r="B56" s="96"/>
      <c r="C56" s="97"/>
      <c r="D56" s="98"/>
      <c r="E56" s="96"/>
      <c r="F56" s="96"/>
      <c r="G56" s="96"/>
      <c r="H56" s="126"/>
      <c r="I56" s="1"/>
      <c r="J56" s="11"/>
      <c r="K56" s="94"/>
      <c r="L56" s="10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>
      <c r="A57" s="92"/>
      <c r="B57" s="92"/>
      <c r="C57" s="93"/>
      <c r="D57" s="99"/>
      <c r="E57" s="92"/>
      <c r="F57" s="92"/>
      <c r="G57" s="92"/>
      <c r="H57" s="126"/>
      <c r="I57" s="1"/>
      <c r="J57" s="11"/>
      <c r="K57" s="94"/>
      <c r="L57" s="10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>
      <c r="A58" s="96"/>
      <c r="B58" s="96"/>
      <c r="C58" s="97"/>
      <c r="D58" s="98"/>
      <c r="E58" s="96"/>
      <c r="F58" s="96"/>
      <c r="G58" s="96"/>
      <c r="H58" s="126"/>
      <c r="I58" s="1"/>
      <c r="J58" s="11"/>
      <c r="K58" s="94"/>
      <c r="L58" s="10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>
      <c r="A59" s="92"/>
      <c r="B59" s="92"/>
      <c r="C59" s="93"/>
      <c r="D59" s="99"/>
      <c r="E59" s="92"/>
      <c r="F59" s="92"/>
      <c r="G59" s="92"/>
      <c r="H59" s="126"/>
      <c r="I59" s="1"/>
      <c r="J59" s="11"/>
      <c r="K59" s="94"/>
      <c r="L59" s="10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>
      <c r="A60" s="96"/>
      <c r="B60" s="96"/>
      <c r="C60" s="97"/>
      <c r="D60" s="98"/>
      <c r="E60" s="96"/>
      <c r="F60" s="96"/>
      <c r="G60" s="96"/>
      <c r="H60" s="126"/>
      <c r="I60" s="1"/>
      <c r="J60" s="11"/>
      <c r="K60" s="94"/>
      <c r="L60" s="10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>
      <c r="A61" s="92"/>
      <c r="B61" s="92"/>
      <c r="C61" s="93"/>
      <c r="D61" s="99"/>
      <c r="E61" s="92"/>
      <c r="F61" s="92"/>
      <c r="G61" s="92"/>
      <c r="H61" s="126"/>
      <c r="I61" s="1"/>
      <c r="J61" s="11"/>
      <c r="K61" s="94"/>
      <c r="L61" s="10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>
      <c r="A62" s="96"/>
      <c r="B62" s="96"/>
      <c r="C62" s="97"/>
      <c r="D62" s="98"/>
      <c r="E62" s="96"/>
      <c r="F62" s="96"/>
      <c r="G62" s="96"/>
      <c r="H62" s="126"/>
      <c r="I62" s="1"/>
      <c r="J62" s="11"/>
      <c r="K62" s="94"/>
      <c r="L62" s="10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>
      <c r="A63" s="92"/>
      <c r="B63" s="92"/>
      <c r="C63" s="93"/>
      <c r="D63" s="99"/>
      <c r="E63" s="92"/>
      <c r="F63" s="92"/>
      <c r="G63" s="92"/>
      <c r="H63" s="126"/>
      <c r="I63" s="1"/>
      <c r="J63" s="11"/>
      <c r="K63" s="94"/>
      <c r="L63" s="109"/>
      <c r="M63" s="136"/>
      <c r="N63" s="137"/>
      <c r="O63" s="137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>
      <c r="A64" s="96"/>
      <c r="B64" s="96"/>
      <c r="C64" s="97"/>
      <c r="D64" s="98"/>
      <c r="E64" s="96"/>
      <c r="F64" s="96"/>
      <c r="G64" s="96"/>
      <c r="H64" s="126"/>
      <c r="I64" s="1"/>
      <c r="J64" s="11"/>
      <c r="K64" s="94"/>
      <c r="L64" s="10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>
      <c r="A65" s="92"/>
      <c r="B65" s="92"/>
      <c r="C65" s="93"/>
      <c r="D65" s="99"/>
      <c r="E65" s="92"/>
      <c r="F65" s="92"/>
      <c r="G65" s="92"/>
      <c r="H65" s="126"/>
      <c r="I65" s="1"/>
      <c r="J65" s="11"/>
      <c r="K65" s="94"/>
      <c r="L65" s="10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>
      <c r="A66" s="96"/>
      <c r="B66" s="96"/>
      <c r="C66" s="97"/>
      <c r="D66" s="98"/>
      <c r="E66" s="96"/>
      <c r="F66" s="96"/>
      <c r="G66" s="96"/>
      <c r="H66" s="126"/>
      <c r="I66" s="1"/>
      <c r="J66" s="11"/>
      <c r="K66" s="94"/>
      <c r="L66" s="109"/>
      <c r="M66" s="136"/>
      <c r="N66" s="137"/>
      <c r="O66" s="137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>
      <c r="A67" s="92"/>
      <c r="B67" s="92"/>
      <c r="C67" s="93"/>
      <c r="D67" s="99"/>
      <c r="E67" s="92"/>
      <c r="F67" s="92"/>
      <c r="G67" s="92"/>
      <c r="H67" s="126"/>
      <c r="I67" s="1"/>
      <c r="J67" s="11"/>
      <c r="K67" s="94"/>
      <c r="L67" s="109"/>
      <c r="M67" s="137"/>
      <c r="N67" s="137"/>
      <c r="O67" s="137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>
      <c r="A68" s="96"/>
      <c r="B68" s="96"/>
      <c r="C68" s="97"/>
      <c r="D68" s="98"/>
      <c r="E68" s="96"/>
      <c r="F68" s="96"/>
      <c r="G68" s="96"/>
      <c r="H68" s="126"/>
      <c r="I68" s="1"/>
      <c r="J68" s="11"/>
      <c r="K68" s="94"/>
      <c r="L68" s="109"/>
      <c r="M68" s="136"/>
      <c r="N68" s="137"/>
      <c r="O68" s="137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>
      <c r="A69" s="92"/>
      <c r="B69" s="92"/>
      <c r="C69" s="93"/>
      <c r="D69" s="99"/>
      <c r="E69" s="92"/>
      <c r="F69" s="92"/>
      <c r="G69" s="92"/>
      <c r="H69" s="126"/>
      <c r="I69" s="1"/>
      <c r="J69" s="11"/>
      <c r="K69" s="94"/>
      <c r="L69" s="109"/>
      <c r="M69" s="137"/>
      <c r="N69" s="137"/>
      <c r="O69" s="137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>
      <c r="A70" s="96"/>
      <c r="B70" s="96"/>
      <c r="C70" s="97"/>
      <c r="D70" s="98"/>
      <c r="E70" s="96"/>
      <c r="F70" s="96"/>
      <c r="G70" s="96"/>
      <c r="H70" s="126"/>
      <c r="I70" s="1"/>
      <c r="J70" s="11"/>
      <c r="K70" s="94"/>
      <c r="L70" s="10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>
      <c r="A71" s="92"/>
      <c r="B71" s="92"/>
      <c r="C71" s="93"/>
      <c r="D71" s="99"/>
      <c r="E71" s="92"/>
      <c r="F71" s="92"/>
      <c r="G71" s="92"/>
      <c r="H71" s="126"/>
      <c r="I71" s="1"/>
      <c r="J71" s="11"/>
      <c r="K71" s="94"/>
      <c r="L71" s="10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>
      <c r="A72" s="96"/>
      <c r="B72" s="96"/>
      <c r="C72" s="97"/>
      <c r="D72" s="98"/>
      <c r="E72" s="96"/>
      <c r="F72" s="96"/>
      <c r="G72" s="96"/>
      <c r="H72" s="126"/>
      <c r="I72" s="1"/>
      <c r="J72" s="11"/>
      <c r="K72" s="94"/>
      <c r="L72" s="10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>
      <c r="A73" s="92"/>
      <c r="B73" s="92"/>
      <c r="C73" s="93"/>
      <c r="D73" s="99"/>
      <c r="E73" s="92"/>
      <c r="F73" s="92"/>
      <c r="G73" s="92"/>
      <c r="H73" s="126"/>
      <c r="I73" s="1"/>
      <c r="J73" s="11"/>
      <c r="K73" s="94"/>
      <c r="L73" s="10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>
      <c r="A74" s="96"/>
      <c r="B74" s="96"/>
      <c r="C74" s="97"/>
      <c r="D74" s="98"/>
      <c r="E74" s="96"/>
      <c r="F74" s="96"/>
      <c r="G74" s="96"/>
      <c r="H74" s="126"/>
      <c r="I74" s="1"/>
      <c r="J74" s="11"/>
      <c r="K74" s="94"/>
      <c r="L74" s="10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>
      <c r="A75" s="92"/>
      <c r="B75" s="92"/>
      <c r="C75" s="93"/>
      <c r="D75" s="99"/>
      <c r="E75" s="92"/>
      <c r="F75" s="92"/>
      <c r="G75" s="92"/>
      <c r="H75" s="126"/>
      <c r="I75" s="1"/>
      <c r="J75" s="11"/>
      <c r="K75" s="94"/>
      <c r="L75" s="10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>
      <c r="A76" s="96"/>
      <c r="B76" s="96"/>
      <c r="C76" s="97"/>
      <c r="D76" s="98"/>
      <c r="E76" s="96"/>
      <c r="F76" s="96"/>
      <c r="G76" s="96"/>
      <c r="H76" s="126"/>
      <c r="I76" s="1"/>
      <c r="J76" s="11"/>
      <c r="K76" s="94"/>
      <c r="L76" s="10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>
      <c r="A77" s="92"/>
      <c r="B77" s="92"/>
      <c r="C77" s="93"/>
      <c r="D77" s="99"/>
      <c r="E77" s="92"/>
      <c r="F77" s="92"/>
      <c r="G77" s="92"/>
      <c r="H77" s="126"/>
      <c r="I77" s="1"/>
      <c r="J77" s="11"/>
      <c r="K77" s="94"/>
      <c r="L77" s="10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>
      <c r="A78" s="96"/>
      <c r="B78" s="96"/>
      <c r="C78" s="97"/>
      <c r="D78" s="98"/>
      <c r="E78" s="96"/>
      <c r="F78" s="96"/>
      <c r="G78" s="96"/>
      <c r="H78" s="126"/>
      <c r="I78" s="1"/>
      <c r="J78" s="11"/>
      <c r="K78" s="94"/>
      <c r="L78" s="10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>
      <c r="A79" s="92"/>
      <c r="B79" s="92"/>
      <c r="C79" s="93"/>
      <c r="D79" s="99"/>
      <c r="E79" s="92"/>
      <c r="F79" s="92"/>
      <c r="G79" s="92"/>
      <c r="H79" s="126"/>
      <c r="I79" s="1"/>
      <c r="J79" s="11"/>
      <c r="K79" s="94"/>
      <c r="L79" s="10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>
      <c r="A80" s="96"/>
      <c r="B80" s="96"/>
      <c r="C80" s="97"/>
      <c r="D80" s="98"/>
      <c r="E80" s="96"/>
      <c r="F80" s="96"/>
      <c r="G80" s="96"/>
      <c r="H80" s="126"/>
      <c r="I80" s="1"/>
      <c r="J80" s="11"/>
      <c r="K80" s="94"/>
      <c r="L80" s="10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>
      <c r="A81" s="22">
        <v>81</v>
      </c>
      <c r="B81" s="22" t="s">
        <v>14</v>
      </c>
      <c r="C81" s="23"/>
      <c r="D81" s="24">
        <v>44565</v>
      </c>
      <c r="E81" s="22">
        <v>96</v>
      </c>
      <c r="F81" s="22" t="e">
        <f t="shared" ref="F81:F86" si="0">VLOOKUP(E81,TBL_INVENTARIO,2,TRUE())</f>
        <v>#N/A</v>
      </c>
      <c r="G81" s="22">
        <v>2</v>
      </c>
      <c r="H81" s="127" t="e">
        <f t="shared" ref="H81:H86" si="1">VLOOKUP(E81,TBL_INVENTARIO,6,TRUE())</f>
        <v>#N/A</v>
      </c>
      <c r="I81" s="25"/>
      <c r="J81" s="26" t="e">
        <f t="shared" ref="J81:J167" si="2">(H81*G81)-I81</f>
        <v>#N/A</v>
      </c>
      <c r="K81" s="27" t="e">
        <f t="shared" ref="K81:K86" si="3">VLOOKUP(E81,TBL_INVENTARIO,4,FALSE())</f>
        <v>#N/A</v>
      </c>
      <c r="L81" s="110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4.25">
      <c r="A82" s="22">
        <v>82</v>
      </c>
      <c r="B82" s="22" t="s">
        <v>14</v>
      </c>
      <c r="C82" s="23"/>
      <c r="D82" s="24">
        <v>44565</v>
      </c>
      <c r="E82" s="22">
        <v>46</v>
      </c>
      <c r="F82" s="22" t="e">
        <f t="shared" si="0"/>
        <v>#N/A</v>
      </c>
      <c r="G82" s="22">
        <v>1</v>
      </c>
      <c r="H82" s="127" t="e">
        <f t="shared" si="1"/>
        <v>#N/A</v>
      </c>
      <c r="I82" s="25"/>
      <c r="J82" s="26" t="e">
        <f t="shared" si="2"/>
        <v>#N/A</v>
      </c>
      <c r="K82" s="27" t="e">
        <f t="shared" si="3"/>
        <v>#N/A</v>
      </c>
      <c r="L82" s="110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4.25">
      <c r="A83" s="22">
        <v>83</v>
      </c>
      <c r="B83" s="22" t="s">
        <v>14</v>
      </c>
      <c r="C83" s="23"/>
      <c r="D83" s="24">
        <v>44565</v>
      </c>
      <c r="E83" s="22">
        <v>2</v>
      </c>
      <c r="F83" s="22" t="e">
        <f t="shared" si="0"/>
        <v>#N/A</v>
      </c>
      <c r="G83" s="22">
        <v>1</v>
      </c>
      <c r="H83" s="127" t="e">
        <f t="shared" si="1"/>
        <v>#N/A</v>
      </c>
      <c r="I83" s="25"/>
      <c r="J83" s="26" t="e">
        <f t="shared" si="2"/>
        <v>#N/A</v>
      </c>
      <c r="K83" s="27" t="e">
        <f t="shared" si="3"/>
        <v>#N/A</v>
      </c>
      <c r="L83" s="110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4.25">
      <c r="A84" s="22">
        <v>84</v>
      </c>
      <c r="B84" s="22" t="s">
        <v>14</v>
      </c>
      <c r="C84" s="23"/>
      <c r="D84" s="24">
        <v>44565</v>
      </c>
      <c r="E84" s="22">
        <v>95</v>
      </c>
      <c r="F84" s="22" t="e">
        <f t="shared" si="0"/>
        <v>#N/A</v>
      </c>
      <c r="G84" s="22">
        <v>2</v>
      </c>
      <c r="H84" s="127" t="e">
        <f t="shared" si="1"/>
        <v>#N/A</v>
      </c>
      <c r="I84" s="25"/>
      <c r="J84" s="26" t="e">
        <f t="shared" si="2"/>
        <v>#N/A</v>
      </c>
      <c r="K84" s="27" t="e">
        <f t="shared" si="3"/>
        <v>#N/A</v>
      </c>
      <c r="L84" s="110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4.25">
      <c r="A85" s="22">
        <v>85</v>
      </c>
      <c r="B85" s="22" t="s">
        <v>14</v>
      </c>
      <c r="C85" s="23"/>
      <c r="D85" s="24">
        <v>44565</v>
      </c>
      <c r="E85" s="22">
        <v>76</v>
      </c>
      <c r="F85" s="22" t="e">
        <f t="shared" si="0"/>
        <v>#N/A</v>
      </c>
      <c r="G85" s="22">
        <v>3</v>
      </c>
      <c r="H85" s="127" t="e">
        <f t="shared" si="1"/>
        <v>#N/A</v>
      </c>
      <c r="I85" s="25"/>
      <c r="J85" s="26" t="e">
        <f t="shared" si="2"/>
        <v>#N/A</v>
      </c>
      <c r="K85" s="27" t="e">
        <f t="shared" si="3"/>
        <v>#N/A</v>
      </c>
      <c r="L85" s="11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4.25">
      <c r="A86" s="22">
        <v>86</v>
      </c>
      <c r="B86" s="22" t="s">
        <v>14</v>
      </c>
      <c r="C86" s="23"/>
      <c r="D86" s="24">
        <v>44565</v>
      </c>
      <c r="E86" s="22">
        <v>98</v>
      </c>
      <c r="F86" s="22" t="e">
        <f t="shared" si="0"/>
        <v>#N/A</v>
      </c>
      <c r="G86" s="22">
        <v>3</v>
      </c>
      <c r="H86" s="127" t="e">
        <f t="shared" si="1"/>
        <v>#N/A</v>
      </c>
      <c r="I86" s="25"/>
      <c r="J86" s="26" t="e">
        <f t="shared" si="2"/>
        <v>#N/A</v>
      </c>
      <c r="K86" s="27" t="e">
        <f t="shared" si="3"/>
        <v>#N/A</v>
      </c>
      <c r="L86" s="110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4.25">
      <c r="A87" s="92"/>
      <c r="B87" s="92"/>
      <c r="C87" s="93"/>
      <c r="D87" s="99"/>
      <c r="E87" s="92"/>
      <c r="F87" s="92"/>
      <c r="G87" s="92"/>
      <c r="H87" s="126"/>
      <c r="I87" s="1"/>
      <c r="J87" s="11"/>
      <c r="K87" s="94"/>
      <c r="L87" s="10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>
      <c r="A88" s="96"/>
      <c r="B88" s="96"/>
      <c r="C88" s="97"/>
      <c r="D88" s="98"/>
      <c r="E88" s="96"/>
      <c r="F88" s="96"/>
      <c r="G88" s="96"/>
      <c r="H88" s="126"/>
      <c r="I88" s="1"/>
      <c r="J88" s="11"/>
      <c r="K88" s="94"/>
      <c r="L88" s="10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>
      <c r="A89" s="92"/>
      <c r="B89" s="92"/>
      <c r="C89" s="93"/>
      <c r="D89" s="99"/>
      <c r="E89" s="92"/>
      <c r="F89" s="92"/>
      <c r="G89" s="92"/>
      <c r="H89" s="126"/>
      <c r="I89" s="1"/>
      <c r="J89" s="11"/>
      <c r="K89" s="94"/>
      <c r="L89" s="10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>
      <c r="A90" s="96"/>
      <c r="B90" s="96"/>
      <c r="C90" s="97"/>
      <c r="D90" s="98"/>
      <c r="E90" s="96"/>
      <c r="F90" s="96"/>
      <c r="G90" s="96"/>
      <c r="H90" s="126"/>
      <c r="I90" s="1"/>
      <c r="J90" s="11"/>
      <c r="K90" s="94"/>
      <c r="L90" s="10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>
      <c r="A91" s="92"/>
      <c r="B91" s="92"/>
      <c r="C91" s="93"/>
      <c r="D91" s="99"/>
      <c r="E91" s="92"/>
      <c r="F91" s="92"/>
      <c r="G91" s="92"/>
      <c r="H91" s="126"/>
      <c r="I91" s="1"/>
      <c r="J91" s="11"/>
      <c r="K91" s="94"/>
      <c r="L91" s="10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>
      <c r="A92" s="96"/>
      <c r="B92" s="96"/>
      <c r="C92" s="97"/>
      <c r="D92" s="98"/>
      <c r="E92" s="96"/>
      <c r="F92" s="96"/>
      <c r="G92" s="96"/>
      <c r="H92" s="126"/>
      <c r="I92" s="1"/>
      <c r="J92" s="11"/>
      <c r="K92" s="94"/>
      <c r="L92" s="10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>
      <c r="A93" s="92"/>
      <c r="B93" s="92"/>
      <c r="C93" s="93"/>
      <c r="D93" s="99"/>
      <c r="E93" s="92"/>
      <c r="F93" s="92"/>
      <c r="G93" s="92"/>
      <c r="H93" s="126"/>
      <c r="I93" s="1"/>
      <c r="J93" s="11"/>
      <c r="K93" s="94"/>
      <c r="L93" s="109"/>
      <c r="M93" s="136"/>
      <c r="N93" s="137"/>
      <c r="O93" s="137"/>
      <c r="P93" s="137"/>
      <c r="Q93" s="1"/>
      <c r="R93" s="1"/>
      <c r="S93" s="1"/>
      <c r="T93" s="1"/>
      <c r="U93" s="1"/>
      <c r="V93" s="1"/>
      <c r="W93" s="1"/>
      <c r="X93" s="1"/>
      <c r="Y93" s="1"/>
    </row>
    <row r="94" spans="1:25" ht="14.25">
      <c r="A94" s="96"/>
      <c r="B94" s="96"/>
      <c r="C94" s="97"/>
      <c r="D94" s="98"/>
      <c r="E94" s="96"/>
      <c r="F94" s="96"/>
      <c r="G94" s="96"/>
      <c r="H94" s="126"/>
      <c r="I94" s="1"/>
      <c r="J94" s="11"/>
      <c r="K94" s="94"/>
      <c r="L94" s="10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>
      <c r="A95" s="92"/>
      <c r="B95" s="92"/>
      <c r="C95" s="93"/>
      <c r="D95" s="99"/>
      <c r="E95" s="92"/>
      <c r="F95" s="92"/>
      <c r="G95" s="92"/>
      <c r="H95" s="126"/>
      <c r="I95" s="1"/>
      <c r="J95" s="11"/>
      <c r="K95" s="94"/>
      <c r="L95" s="10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>
      <c r="A96" s="96"/>
      <c r="B96" s="96"/>
      <c r="C96" s="97"/>
      <c r="D96" s="98"/>
      <c r="E96" s="96"/>
      <c r="F96" s="96"/>
      <c r="G96" s="96"/>
      <c r="H96" s="126"/>
      <c r="I96" s="1"/>
      <c r="J96" s="11"/>
      <c r="K96" s="94"/>
      <c r="L96" s="10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>
      <c r="A97" s="92"/>
      <c r="B97" s="92"/>
      <c r="C97" s="93"/>
      <c r="D97" s="99"/>
      <c r="E97" s="92"/>
      <c r="F97" s="92"/>
      <c r="G97" s="92"/>
      <c r="H97" s="126"/>
      <c r="I97" s="1"/>
      <c r="J97" s="11"/>
      <c r="K97" s="94"/>
      <c r="L97" s="10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>
      <c r="A98" s="96"/>
      <c r="B98" s="96"/>
      <c r="C98" s="97"/>
      <c r="D98" s="98"/>
      <c r="E98" s="96"/>
      <c r="F98" s="96"/>
      <c r="G98" s="96"/>
      <c r="H98" s="126"/>
      <c r="I98" s="1"/>
      <c r="J98" s="11"/>
      <c r="K98" s="94"/>
      <c r="L98" s="10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>
      <c r="A99" s="92"/>
      <c r="B99" s="92"/>
      <c r="C99" s="93"/>
      <c r="D99" s="99"/>
      <c r="E99" s="92"/>
      <c r="F99" s="92"/>
      <c r="G99" s="92"/>
      <c r="H99" s="126"/>
      <c r="I99" s="1"/>
      <c r="J99" s="11"/>
      <c r="K99" s="94"/>
      <c r="L99" s="10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>
      <c r="A100" s="96"/>
      <c r="B100" s="96"/>
      <c r="C100" s="97"/>
      <c r="D100" s="98"/>
      <c r="E100" s="96"/>
      <c r="F100" s="96"/>
      <c r="G100" s="96"/>
      <c r="H100" s="126"/>
      <c r="I100" s="1"/>
      <c r="J100" s="11"/>
      <c r="K100" s="94"/>
      <c r="L100" s="10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>
      <c r="A101" s="92"/>
      <c r="B101" s="92"/>
      <c r="C101" s="93"/>
      <c r="D101" s="99"/>
      <c r="E101" s="92"/>
      <c r="F101" s="92"/>
      <c r="G101" s="92"/>
      <c r="H101" s="126"/>
      <c r="I101" s="1"/>
      <c r="J101" s="11"/>
      <c r="K101" s="94"/>
      <c r="L101" s="10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>
      <c r="A102" s="96"/>
      <c r="B102" s="96"/>
      <c r="C102" s="97"/>
      <c r="D102" s="98"/>
      <c r="E102" s="96"/>
      <c r="F102" s="96"/>
      <c r="G102" s="96"/>
      <c r="H102" s="126"/>
      <c r="I102" s="1"/>
      <c r="J102" s="11"/>
      <c r="K102" s="94"/>
      <c r="L102" s="10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>
      <c r="A103" s="92"/>
      <c r="B103" s="92"/>
      <c r="C103" s="93"/>
      <c r="D103" s="99"/>
      <c r="E103" s="92"/>
      <c r="F103" s="92"/>
      <c r="G103" s="92"/>
      <c r="H103" s="126"/>
      <c r="I103" s="1"/>
      <c r="J103" s="11"/>
      <c r="K103" s="94"/>
      <c r="L103" s="10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>
      <c r="A104" s="96"/>
      <c r="B104" s="96"/>
      <c r="C104" s="97"/>
      <c r="D104" s="98"/>
      <c r="E104" s="96"/>
      <c r="F104" s="96"/>
      <c r="G104" s="96"/>
      <c r="H104" s="126"/>
      <c r="I104" s="1"/>
      <c r="J104" s="11"/>
      <c r="K104" s="94"/>
      <c r="L104" s="109"/>
      <c r="M104" s="136"/>
      <c r="N104" s="137"/>
      <c r="O104" s="137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>
      <c r="A105" s="92"/>
      <c r="B105" s="92"/>
      <c r="C105" s="93"/>
      <c r="D105" s="99"/>
      <c r="E105" s="92"/>
      <c r="F105" s="92"/>
      <c r="G105" s="92"/>
      <c r="H105" s="126"/>
      <c r="I105" s="1"/>
      <c r="J105" s="11"/>
      <c r="K105" s="94"/>
      <c r="L105" s="109"/>
      <c r="M105" s="137"/>
      <c r="N105" s="137"/>
      <c r="O105" s="137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>
      <c r="A106" s="96"/>
      <c r="B106" s="96"/>
      <c r="C106" s="97"/>
      <c r="D106" s="98"/>
      <c r="E106" s="96"/>
      <c r="F106" s="96"/>
      <c r="G106" s="96"/>
      <c r="H106" s="126"/>
      <c r="I106" s="1"/>
      <c r="J106" s="11"/>
      <c r="K106" s="94"/>
      <c r="L106" s="109"/>
      <c r="M106" s="137"/>
      <c r="N106" s="137"/>
      <c r="O106" s="137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>
      <c r="A107" s="92"/>
      <c r="B107" s="92"/>
      <c r="C107" s="93"/>
      <c r="D107" s="99"/>
      <c r="E107" s="92"/>
      <c r="F107" s="92"/>
      <c r="G107" s="92"/>
      <c r="H107" s="126"/>
      <c r="I107" s="1"/>
      <c r="J107" s="11"/>
      <c r="K107" s="94"/>
      <c r="L107" s="10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>
      <c r="A108" s="96"/>
      <c r="B108" s="96"/>
      <c r="C108" s="97"/>
      <c r="D108" s="98"/>
      <c r="E108" s="96"/>
      <c r="F108" s="96"/>
      <c r="G108" s="96"/>
      <c r="H108" s="126"/>
      <c r="I108" s="1"/>
      <c r="J108" s="11"/>
      <c r="K108" s="94"/>
      <c r="L108" s="10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>
      <c r="A109" s="92"/>
      <c r="B109" s="92"/>
      <c r="C109" s="93"/>
      <c r="D109" s="99"/>
      <c r="E109" s="92"/>
      <c r="F109" s="92"/>
      <c r="G109" s="92"/>
      <c r="H109" s="126"/>
      <c r="I109" s="1"/>
      <c r="J109" s="11"/>
      <c r="K109" s="94"/>
      <c r="L109" s="10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>
      <c r="A110" s="96"/>
      <c r="B110" s="96"/>
      <c r="C110" s="97"/>
      <c r="D110" s="98"/>
      <c r="E110" s="96"/>
      <c r="F110" s="96"/>
      <c r="G110" s="96"/>
      <c r="H110" s="126"/>
      <c r="I110" s="1"/>
      <c r="J110" s="11"/>
      <c r="K110" s="94"/>
      <c r="L110" s="10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>
      <c r="A111" s="92"/>
      <c r="B111" s="92"/>
      <c r="C111" s="93"/>
      <c r="D111" s="99"/>
      <c r="E111" s="92"/>
      <c r="F111" s="92"/>
      <c r="G111" s="92"/>
      <c r="H111" s="126"/>
      <c r="I111" s="1"/>
      <c r="J111" s="11"/>
      <c r="K111" s="94"/>
      <c r="L111" s="10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>
      <c r="A112" s="96"/>
      <c r="B112" s="96"/>
      <c r="C112" s="97"/>
      <c r="D112" s="98"/>
      <c r="E112" s="96"/>
      <c r="F112" s="96"/>
      <c r="G112" s="96"/>
      <c r="H112" s="126"/>
      <c r="I112" s="1"/>
      <c r="J112" s="11"/>
      <c r="K112" s="94"/>
      <c r="L112" s="10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>
      <c r="A113" s="92"/>
      <c r="B113" s="92"/>
      <c r="C113" s="93"/>
      <c r="D113" s="99"/>
      <c r="E113" s="92"/>
      <c r="F113" s="92"/>
      <c r="G113" s="92"/>
      <c r="H113" s="126"/>
      <c r="I113" s="1"/>
      <c r="J113" s="11"/>
      <c r="K113" s="94"/>
      <c r="L113" s="10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>
      <c r="A114" s="96"/>
      <c r="B114" s="96"/>
      <c r="C114" s="97"/>
      <c r="D114" s="98"/>
      <c r="E114" s="96"/>
      <c r="F114" s="96"/>
      <c r="G114" s="96"/>
      <c r="H114" s="126"/>
      <c r="I114" s="1"/>
      <c r="J114" s="11"/>
      <c r="K114" s="94"/>
      <c r="L114" s="10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>
      <c r="A115" s="92"/>
      <c r="B115" s="92"/>
      <c r="C115" s="93"/>
      <c r="D115" s="99"/>
      <c r="E115" s="92"/>
      <c r="F115" s="92"/>
      <c r="G115" s="92"/>
      <c r="H115" s="126"/>
      <c r="I115" s="1"/>
      <c r="J115" s="11"/>
      <c r="K115" s="94"/>
      <c r="L115" s="10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>
      <c r="A116" s="96"/>
      <c r="B116" s="96"/>
      <c r="C116" s="97"/>
      <c r="D116" s="98"/>
      <c r="E116" s="96"/>
      <c r="F116" s="96"/>
      <c r="G116" s="96"/>
      <c r="H116" s="126"/>
      <c r="I116" s="1"/>
      <c r="J116" s="11"/>
      <c r="K116" s="94"/>
      <c r="L116" s="10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>
      <c r="A117" s="92"/>
      <c r="B117" s="92"/>
      <c r="C117" s="93"/>
      <c r="D117" s="99"/>
      <c r="E117" s="92"/>
      <c r="F117" s="92"/>
      <c r="G117" s="92"/>
      <c r="H117" s="126"/>
      <c r="I117" s="1"/>
      <c r="J117" s="11"/>
      <c r="K117" s="94"/>
      <c r="L117" s="10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>
      <c r="A118" s="96"/>
      <c r="B118" s="96"/>
      <c r="C118" s="97"/>
      <c r="D118" s="98"/>
      <c r="E118" s="96"/>
      <c r="F118" s="96"/>
      <c r="G118" s="96"/>
      <c r="H118" s="126"/>
      <c r="I118" s="1"/>
      <c r="J118" s="11"/>
      <c r="K118" s="94"/>
      <c r="L118" s="10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>
      <c r="A119" s="92"/>
      <c r="B119" s="92"/>
      <c r="C119" s="93"/>
      <c r="D119" s="99"/>
      <c r="E119" s="92"/>
      <c r="F119" s="92"/>
      <c r="G119" s="92"/>
      <c r="H119" s="126"/>
      <c r="I119" s="1"/>
      <c r="J119" s="11"/>
      <c r="K119" s="94"/>
      <c r="L119" s="10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>
      <c r="A120" s="96"/>
      <c r="B120" s="96"/>
      <c r="C120" s="97"/>
      <c r="D120" s="98"/>
      <c r="E120" s="96"/>
      <c r="F120" s="96"/>
      <c r="G120" s="96"/>
      <c r="H120" s="126"/>
      <c r="I120" s="1"/>
      <c r="J120" s="11"/>
      <c r="K120" s="94"/>
      <c r="L120" s="10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>
      <c r="A121" s="92"/>
      <c r="B121" s="92"/>
      <c r="C121" s="93"/>
      <c r="D121" s="99"/>
      <c r="E121" s="92"/>
      <c r="F121" s="92"/>
      <c r="G121" s="92"/>
      <c r="H121" s="126"/>
      <c r="I121" s="1"/>
      <c r="J121" s="11"/>
      <c r="K121" s="94"/>
      <c r="L121" s="10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>
      <c r="A122" s="96"/>
      <c r="B122" s="96"/>
      <c r="C122" s="97"/>
      <c r="D122" s="98"/>
      <c r="E122" s="96"/>
      <c r="F122" s="96"/>
      <c r="G122" s="96"/>
      <c r="H122" s="126"/>
      <c r="I122" s="1"/>
      <c r="J122" s="11"/>
      <c r="K122" s="94"/>
      <c r="L122" s="10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>
      <c r="A123" s="92"/>
      <c r="B123" s="92"/>
      <c r="C123" s="93"/>
      <c r="D123" s="99"/>
      <c r="E123" s="92"/>
      <c r="F123" s="92"/>
      <c r="G123" s="92"/>
      <c r="H123" s="126"/>
      <c r="I123" s="1"/>
      <c r="J123" s="11"/>
      <c r="K123" s="94"/>
      <c r="L123" s="10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>
      <c r="A124" s="96"/>
      <c r="B124" s="96"/>
      <c r="C124" s="97"/>
      <c r="D124" s="98"/>
      <c r="E124" s="96"/>
      <c r="F124" s="96"/>
      <c r="G124" s="96"/>
      <c r="H124" s="126"/>
      <c r="I124" s="1"/>
      <c r="J124" s="11"/>
      <c r="K124" s="94"/>
      <c r="L124" s="10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>
      <c r="A125" s="92"/>
      <c r="B125" s="92"/>
      <c r="C125" s="93"/>
      <c r="D125" s="99"/>
      <c r="E125" s="92"/>
      <c r="F125" s="92"/>
      <c r="G125" s="92"/>
      <c r="H125" s="126"/>
      <c r="I125" s="1"/>
      <c r="J125" s="11"/>
      <c r="K125" s="94"/>
      <c r="L125" s="10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>
      <c r="A126" s="96"/>
      <c r="B126" s="96"/>
      <c r="C126" s="97"/>
      <c r="D126" s="98"/>
      <c r="E126" s="96"/>
      <c r="F126" s="96"/>
      <c r="G126" s="96"/>
      <c r="H126" s="126"/>
      <c r="I126" s="1"/>
      <c r="J126" s="11"/>
      <c r="K126" s="94"/>
      <c r="L126" s="10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>
      <c r="A127" s="92"/>
      <c r="B127" s="92"/>
      <c r="C127" s="93"/>
      <c r="D127" s="99"/>
      <c r="E127" s="92"/>
      <c r="F127" s="92"/>
      <c r="G127" s="92"/>
      <c r="H127" s="126"/>
      <c r="I127" s="1"/>
      <c r="J127" s="11"/>
      <c r="K127" s="94"/>
      <c r="L127" s="10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>
      <c r="A128" s="96"/>
      <c r="B128" s="96"/>
      <c r="C128" s="97"/>
      <c r="D128" s="98"/>
      <c r="E128" s="96"/>
      <c r="F128" s="96"/>
      <c r="G128" s="96"/>
      <c r="H128" s="126"/>
      <c r="I128" s="1"/>
      <c r="J128" s="11"/>
      <c r="K128" s="94"/>
      <c r="L128" s="10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>
      <c r="A129" s="92"/>
      <c r="B129" s="92"/>
      <c r="C129" s="93"/>
      <c r="D129" s="99"/>
      <c r="E129" s="92"/>
      <c r="F129" s="92"/>
      <c r="G129" s="92"/>
      <c r="H129" s="126"/>
      <c r="I129" s="1"/>
      <c r="J129" s="11"/>
      <c r="K129" s="94"/>
      <c r="L129" s="10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>
      <c r="A130" s="96"/>
      <c r="B130" s="96"/>
      <c r="C130" s="97"/>
      <c r="D130" s="98"/>
      <c r="E130" s="96"/>
      <c r="F130" s="96"/>
      <c r="G130" s="96"/>
      <c r="H130" s="126"/>
      <c r="I130" s="1"/>
      <c r="J130" s="11"/>
      <c r="K130" s="94"/>
      <c r="L130" s="10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>
      <c r="A131" s="92"/>
      <c r="B131" s="92"/>
      <c r="C131" s="93"/>
      <c r="D131" s="99"/>
      <c r="E131" s="92"/>
      <c r="F131" s="92"/>
      <c r="G131" s="92"/>
      <c r="H131" s="126"/>
      <c r="I131" s="1"/>
      <c r="J131" s="11"/>
      <c r="K131" s="94"/>
      <c r="L131" s="10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>
      <c r="A132" s="96"/>
      <c r="B132" s="96"/>
      <c r="C132" s="97"/>
      <c r="D132" s="98"/>
      <c r="E132" s="96"/>
      <c r="F132" s="96"/>
      <c r="G132" s="96"/>
      <c r="H132" s="126"/>
      <c r="I132" s="1"/>
      <c r="J132" s="11"/>
      <c r="K132" s="94"/>
      <c r="L132" s="10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>
      <c r="A133" s="92"/>
      <c r="B133" s="92"/>
      <c r="C133" s="93"/>
      <c r="D133" s="99"/>
      <c r="E133" s="92"/>
      <c r="F133" s="92"/>
      <c r="G133" s="92"/>
      <c r="H133" s="126"/>
      <c r="I133" s="1"/>
      <c r="J133" s="11"/>
      <c r="K133" s="94"/>
      <c r="L133" s="10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>
      <c r="A134" s="96"/>
      <c r="B134" s="96"/>
      <c r="C134" s="97"/>
      <c r="D134" s="98"/>
      <c r="E134" s="96"/>
      <c r="F134" s="96"/>
      <c r="G134" s="96"/>
      <c r="H134" s="126"/>
      <c r="I134" s="1"/>
      <c r="J134" s="11"/>
      <c r="K134" s="94"/>
      <c r="L134" s="10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>
      <c r="A135" s="92"/>
      <c r="B135" s="92"/>
      <c r="C135" s="93"/>
      <c r="D135" s="99"/>
      <c r="E135" s="92"/>
      <c r="F135" s="100"/>
      <c r="G135" s="92"/>
      <c r="H135" s="126"/>
      <c r="I135" s="1"/>
      <c r="J135" s="11"/>
      <c r="K135" s="94"/>
      <c r="L135" s="10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>
      <c r="A136" s="96"/>
      <c r="B136" s="96"/>
      <c r="C136" s="97"/>
      <c r="D136" s="98"/>
      <c r="E136" s="96"/>
      <c r="F136" s="96"/>
      <c r="G136" s="96"/>
      <c r="H136" s="126"/>
      <c r="I136" s="1"/>
      <c r="J136" s="11"/>
      <c r="K136" s="94"/>
      <c r="L136" s="10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>
      <c r="A137" s="92"/>
      <c r="B137" s="92"/>
      <c r="C137" s="93"/>
      <c r="D137" s="99"/>
      <c r="E137" s="92"/>
      <c r="F137" s="92"/>
      <c r="G137" s="92"/>
      <c r="H137" s="126"/>
      <c r="I137" s="1"/>
      <c r="J137" s="11"/>
      <c r="K137" s="94"/>
      <c r="L137" s="10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>
      <c r="A138" s="96"/>
      <c r="B138" s="96"/>
      <c r="C138" s="97"/>
      <c r="D138" s="98"/>
      <c r="E138" s="96"/>
      <c r="F138" s="96"/>
      <c r="G138" s="96"/>
      <c r="H138" s="126"/>
      <c r="I138" s="1"/>
      <c r="J138" s="11"/>
      <c r="K138" s="94"/>
      <c r="L138" s="10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>
      <c r="A139" s="28">
        <v>146</v>
      </c>
      <c r="B139" s="28" t="s">
        <v>14</v>
      </c>
      <c r="C139" s="29"/>
      <c r="D139" s="30">
        <v>44572</v>
      </c>
      <c r="E139" s="28">
        <v>57</v>
      </c>
      <c r="F139" s="28" t="e">
        <f>VLOOKUP(E139,'INVENTARIO '!A2:F342,2,TRUE())</f>
        <v>#N/A</v>
      </c>
      <c r="G139" s="28">
        <v>10</v>
      </c>
      <c r="H139" s="128" t="e">
        <f>VLOOKUP(E139,'INVENTARIO '!A2:F342,6,TRUE())</f>
        <v>#N/A</v>
      </c>
      <c r="I139" s="31"/>
      <c r="J139" s="32" t="e">
        <f t="shared" si="2"/>
        <v>#N/A</v>
      </c>
      <c r="K139" s="33" t="e">
        <f>VLOOKUP(E139,'INVENTARIO '!A2:F342,4,FALSE())</f>
        <v>#N/A</v>
      </c>
      <c r="L139" s="11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4.25">
      <c r="A140" s="28">
        <v>147</v>
      </c>
      <c r="B140" s="28" t="s">
        <v>14</v>
      </c>
      <c r="C140" s="29"/>
      <c r="D140" s="30">
        <v>44572</v>
      </c>
      <c r="E140" s="28">
        <v>8</v>
      </c>
      <c r="F140" s="28" t="e">
        <f>VLOOKUP(E140,'INVENTARIO '!A3:F343,2,TRUE())</f>
        <v>#N/A</v>
      </c>
      <c r="G140" s="28">
        <v>4</v>
      </c>
      <c r="H140" s="128" t="e">
        <f>VLOOKUP(E140,'INVENTARIO '!A3:F343,6,TRUE())</f>
        <v>#N/A</v>
      </c>
      <c r="I140" s="31"/>
      <c r="J140" s="32" t="e">
        <f t="shared" si="2"/>
        <v>#N/A</v>
      </c>
      <c r="K140" s="33" t="e">
        <f>VLOOKUP(E140,'INVENTARIO '!A3:F343,4,FALSE())</f>
        <v>#N/A</v>
      </c>
      <c r="L140" s="11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4.25">
      <c r="A141" s="28">
        <v>148</v>
      </c>
      <c r="B141" s="28" t="s">
        <v>14</v>
      </c>
      <c r="C141" s="29"/>
      <c r="D141" s="30">
        <v>44572</v>
      </c>
      <c r="E141" s="28">
        <v>17</v>
      </c>
      <c r="F141" s="28" t="e">
        <f>VLOOKUP(E141,'INVENTARIO '!A4:F344,2,TRUE())</f>
        <v>#N/A</v>
      </c>
      <c r="G141" s="28">
        <v>5</v>
      </c>
      <c r="H141" s="128" t="e">
        <f>VLOOKUP(E141,'INVENTARIO '!A4:F344,6,TRUE())</f>
        <v>#N/A</v>
      </c>
      <c r="I141" s="31"/>
      <c r="J141" s="32" t="e">
        <f t="shared" si="2"/>
        <v>#N/A</v>
      </c>
      <c r="K141" s="33" t="e">
        <f>VLOOKUP(E141,'INVENTARIO '!A1:F344,4,FALSE())</f>
        <v>#N/A</v>
      </c>
      <c r="L141" s="11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4.25">
      <c r="A142" s="28">
        <v>149</v>
      </c>
      <c r="B142" s="28" t="s">
        <v>14</v>
      </c>
      <c r="C142" s="29"/>
      <c r="D142" s="30">
        <v>44572</v>
      </c>
      <c r="E142" s="28">
        <v>2</v>
      </c>
      <c r="F142" s="28" t="e">
        <f>VLOOKUP(E142,'INVENTARIO '!A1:F345,2,TRUE())</f>
        <v>#N/A</v>
      </c>
      <c r="G142" s="28">
        <v>1</v>
      </c>
      <c r="H142" s="128" t="e">
        <f>VLOOKUP(E142,'INVENTARIO '!A1:F345,6,TRUE())</f>
        <v>#N/A</v>
      </c>
      <c r="I142" s="31"/>
      <c r="J142" s="32" t="e">
        <f t="shared" si="2"/>
        <v>#N/A</v>
      </c>
      <c r="K142" s="33" t="e">
        <f>VLOOKUP(E142,'INVENTARIO '!A2:F345,4,FALSE())</f>
        <v>#N/A</v>
      </c>
      <c r="L142" s="11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4.25">
      <c r="A143" s="28">
        <v>150</v>
      </c>
      <c r="B143" s="28" t="s">
        <v>14</v>
      </c>
      <c r="C143" s="29"/>
      <c r="D143" s="30">
        <v>44572</v>
      </c>
      <c r="E143" s="28">
        <v>46</v>
      </c>
      <c r="F143" s="28" t="e">
        <f>VLOOKUP(E143,'INVENTARIO '!A2:F346,2,TRUE())</f>
        <v>#N/A</v>
      </c>
      <c r="G143" s="28">
        <v>3</v>
      </c>
      <c r="H143" s="128" t="e">
        <f>VLOOKUP(E143,'INVENTARIO '!A2:F346,6,TRUE())</f>
        <v>#N/A</v>
      </c>
      <c r="I143" s="31"/>
      <c r="J143" s="32" t="e">
        <f t="shared" si="2"/>
        <v>#N/A</v>
      </c>
      <c r="K143" s="33" t="e">
        <f>VLOOKUP(E143,'INVENTARIO '!A3:F346,4,FALSE())</f>
        <v>#N/A</v>
      </c>
      <c r="L143" s="11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4.25">
      <c r="A144" s="28">
        <v>151</v>
      </c>
      <c r="B144" s="28" t="s">
        <v>14</v>
      </c>
      <c r="C144" s="29"/>
      <c r="D144" s="30">
        <v>44572</v>
      </c>
      <c r="E144" s="28">
        <v>103</v>
      </c>
      <c r="F144" s="28" t="e">
        <f>VLOOKUP(E144,'INVENTARIO '!A3:F347,2,TRUE())</f>
        <v>#N/A</v>
      </c>
      <c r="G144" s="28">
        <v>6</v>
      </c>
      <c r="H144" s="128" t="e">
        <f>VLOOKUP(E144,'INVENTARIO '!A3:F347,6,TRUE())</f>
        <v>#N/A</v>
      </c>
      <c r="I144" s="31"/>
      <c r="J144" s="32" t="e">
        <f t="shared" si="2"/>
        <v>#N/A</v>
      </c>
      <c r="K144" s="33" t="e">
        <f>VLOOKUP(E144,'INVENTARIO '!A4:F347,4,FALSE())</f>
        <v>#N/A</v>
      </c>
      <c r="L144" s="11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4.25">
      <c r="A145" s="101"/>
      <c r="B145" s="92"/>
      <c r="C145" s="93"/>
      <c r="D145" s="99"/>
      <c r="E145" s="92"/>
      <c r="F145" s="92"/>
      <c r="G145" s="92"/>
      <c r="H145" s="126"/>
      <c r="I145" s="1"/>
      <c r="J145" s="11"/>
      <c r="K145" s="94"/>
      <c r="L145" s="10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>
      <c r="A146" s="101"/>
      <c r="B146" s="96"/>
      <c r="C146" s="97"/>
      <c r="D146" s="98"/>
      <c r="E146" s="96"/>
      <c r="F146" s="96"/>
      <c r="G146" s="96"/>
      <c r="H146" s="126"/>
      <c r="I146" s="1"/>
      <c r="J146" s="11"/>
      <c r="K146" s="94"/>
      <c r="L146" s="10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>
      <c r="A147" s="101"/>
      <c r="B147" s="92"/>
      <c r="C147" s="93"/>
      <c r="D147" s="99"/>
      <c r="E147" s="92"/>
      <c r="F147" s="92"/>
      <c r="G147" s="92"/>
      <c r="H147" s="126"/>
      <c r="I147" s="1"/>
      <c r="J147" s="11"/>
      <c r="K147" s="94"/>
      <c r="L147" s="10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>
      <c r="A148" s="101"/>
      <c r="B148" s="96"/>
      <c r="C148" s="97"/>
      <c r="D148" s="98"/>
      <c r="E148" s="96"/>
      <c r="F148" s="96"/>
      <c r="G148" s="96"/>
      <c r="H148" s="126"/>
      <c r="I148" s="1"/>
      <c r="J148" s="11"/>
      <c r="K148" s="102"/>
      <c r="L148" s="10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>
      <c r="A149" s="101"/>
      <c r="B149" s="92"/>
      <c r="C149" s="93"/>
      <c r="D149" s="99"/>
      <c r="E149" s="92"/>
      <c r="F149" s="92"/>
      <c r="G149" s="92"/>
      <c r="H149" s="126"/>
      <c r="I149" s="1"/>
      <c r="J149" s="11"/>
      <c r="K149" s="94"/>
      <c r="L149" s="10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>
      <c r="A150" s="101"/>
      <c r="B150" s="96"/>
      <c r="C150" s="97"/>
      <c r="D150" s="98"/>
      <c r="E150" s="96"/>
      <c r="F150" s="96"/>
      <c r="G150" s="96"/>
      <c r="H150" s="126"/>
      <c r="I150" s="1"/>
      <c r="J150" s="11"/>
      <c r="K150" s="94"/>
      <c r="L150" s="10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>
      <c r="A151" s="101"/>
      <c r="B151" s="92"/>
      <c r="C151" s="93"/>
      <c r="D151" s="99"/>
      <c r="E151" s="92"/>
      <c r="F151" s="92"/>
      <c r="G151" s="92"/>
      <c r="H151" s="126"/>
      <c r="I151" s="1"/>
      <c r="J151" s="11"/>
      <c r="K151" s="94"/>
      <c r="L151" s="10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>
      <c r="A152" s="101"/>
      <c r="B152" s="96"/>
      <c r="C152" s="97"/>
      <c r="D152" s="98"/>
      <c r="E152" s="96"/>
      <c r="F152" s="96"/>
      <c r="G152" s="96"/>
      <c r="H152" s="126"/>
      <c r="I152" s="1"/>
      <c r="J152" s="11"/>
      <c r="K152" s="94"/>
      <c r="L152" s="10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>
      <c r="A153" s="101"/>
      <c r="B153" s="92"/>
      <c r="C153" s="93"/>
      <c r="D153" s="99"/>
      <c r="E153" s="92"/>
      <c r="F153" s="92"/>
      <c r="G153" s="92"/>
      <c r="H153" s="126"/>
      <c r="I153" s="1"/>
      <c r="J153" s="11"/>
      <c r="K153" s="94"/>
      <c r="L153" s="10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>
      <c r="A154" s="101"/>
      <c r="B154" s="96"/>
      <c r="C154" s="97"/>
      <c r="D154" s="98"/>
      <c r="E154" s="96"/>
      <c r="F154" s="96"/>
      <c r="G154" s="96"/>
      <c r="H154" s="126"/>
      <c r="I154" s="1"/>
      <c r="J154" s="11"/>
      <c r="K154" s="94"/>
      <c r="L154" s="10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>
      <c r="A155" s="101"/>
      <c r="B155" s="92"/>
      <c r="C155" s="93"/>
      <c r="D155" s="99"/>
      <c r="E155" s="92"/>
      <c r="F155" s="92"/>
      <c r="G155" s="92"/>
      <c r="H155" s="126"/>
      <c r="I155" s="1"/>
      <c r="J155" s="11"/>
      <c r="K155" s="94"/>
      <c r="L155" s="10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>
      <c r="A156" s="35">
        <v>163</v>
      </c>
      <c r="B156" s="35" t="s">
        <v>14</v>
      </c>
      <c r="C156" s="36"/>
      <c r="D156" s="37">
        <v>44572</v>
      </c>
      <c r="E156" s="35">
        <v>104</v>
      </c>
      <c r="F156" s="35" t="e">
        <f>VLOOKUP(E156,'INVENTARIO '!A30:F359,2,TRUE())</f>
        <v>#N/A</v>
      </c>
      <c r="G156" s="35">
        <v>3</v>
      </c>
      <c r="H156" s="129" t="e">
        <f>VLOOKUP(E156,'INVENTARIO '!A30:F359,6,TRUE())</f>
        <v>#N/A</v>
      </c>
      <c r="I156" s="31"/>
      <c r="J156" s="32" t="e">
        <f t="shared" si="2"/>
        <v>#N/A</v>
      </c>
      <c r="K156" s="38" t="e">
        <f>VLOOKUP(E156,'INVENTARIO '!A31:F359,4,FALSE())</f>
        <v>#N/A</v>
      </c>
      <c r="L156" s="11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4.25">
      <c r="A157" s="35">
        <v>164</v>
      </c>
      <c r="B157" s="35" t="s">
        <v>14</v>
      </c>
      <c r="C157" s="36"/>
      <c r="D157" s="37">
        <v>44572</v>
      </c>
      <c r="E157" s="35">
        <v>105</v>
      </c>
      <c r="F157" s="35" t="e">
        <f>VLOOKUP(E157,'INVENTARIO '!A31:F360,2,TRUE())</f>
        <v>#N/A</v>
      </c>
      <c r="G157" s="35">
        <v>2</v>
      </c>
      <c r="H157" s="129" t="e">
        <f>VLOOKUP(E157,'INVENTARIO '!A31:F360,6,TRUE())</f>
        <v>#N/A</v>
      </c>
      <c r="I157" s="31"/>
      <c r="J157" s="32" t="e">
        <f t="shared" si="2"/>
        <v>#N/A</v>
      </c>
      <c r="K157" s="38" t="e">
        <f>VLOOKUP(E157,'INVENTARIO '!A32:F360,4,FALSE())</f>
        <v>#N/A</v>
      </c>
      <c r="L157" s="11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4.25">
      <c r="A158" s="35">
        <v>165</v>
      </c>
      <c r="B158" s="35" t="s">
        <v>14</v>
      </c>
      <c r="C158" s="36"/>
      <c r="D158" s="37">
        <v>44572</v>
      </c>
      <c r="E158" s="35">
        <v>106</v>
      </c>
      <c r="F158" s="35" t="e">
        <f>VLOOKUP(E158,'INVENTARIO '!A32:F361,2,TRUE())</f>
        <v>#N/A</v>
      </c>
      <c r="G158" s="35">
        <v>1</v>
      </c>
      <c r="H158" s="129" t="e">
        <f>VLOOKUP(E158,'INVENTARIO '!A32:F361,6,TRUE())</f>
        <v>#N/A</v>
      </c>
      <c r="I158" s="31"/>
      <c r="J158" s="32" t="e">
        <f t="shared" si="2"/>
        <v>#N/A</v>
      </c>
      <c r="K158" s="38" t="e">
        <f>VLOOKUP(E158,'INVENTARIO '!A33:F361,4,FALSE())</f>
        <v>#N/A</v>
      </c>
      <c r="L158" s="11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4.25">
      <c r="A159" s="35">
        <v>163</v>
      </c>
      <c r="B159" s="35" t="s">
        <v>14</v>
      </c>
      <c r="C159" s="36"/>
      <c r="D159" s="37">
        <v>44572</v>
      </c>
      <c r="E159" s="35">
        <v>107</v>
      </c>
      <c r="F159" s="35" t="e">
        <f>VLOOKUP(E159,'INVENTARIO '!A33:F362,2,TRUE())</f>
        <v>#N/A</v>
      </c>
      <c r="G159" s="35">
        <v>5</v>
      </c>
      <c r="H159" s="129" t="e">
        <f>VLOOKUP(E159,'INVENTARIO '!A33:F362,6,TRUE())</f>
        <v>#N/A</v>
      </c>
      <c r="I159" s="31"/>
      <c r="J159" s="32" t="e">
        <f t="shared" si="2"/>
        <v>#N/A</v>
      </c>
      <c r="K159" s="38" t="e">
        <f>VLOOKUP(E159,'INVENTARIO '!A34:F362,4,FALSE())</f>
        <v>#N/A</v>
      </c>
      <c r="L159" s="11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4.25">
      <c r="A160" s="96"/>
      <c r="B160" s="96"/>
      <c r="C160" s="97"/>
      <c r="D160" s="98"/>
      <c r="E160" s="96"/>
      <c r="F160" s="96"/>
      <c r="G160" s="96"/>
      <c r="H160" s="126"/>
      <c r="I160" s="1"/>
      <c r="J160" s="11"/>
      <c r="K160" s="94"/>
      <c r="L160" s="10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>
      <c r="A161" s="92"/>
      <c r="B161" s="92"/>
      <c r="C161" s="93"/>
      <c r="D161" s="99"/>
      <c r="E161" s="92"/>
      <c r="F161" s="92"/>
      <c r="G161" s="92"/>
      <c r="H161" s="126"/>
      <c r="I161" s="1"/>
      <c r="J161" s="11"/>
      <c r="K161" s="94"/>
      <c r="L161" s="10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>
      <c r="A162" s="96"/>
      <c r="B162" s="96"/>
      <c r="C162" s="97"/>
      <c r="D162" s="98"/>
      <c r="E162" s="96"/>
      <c r="F162" s="96"/>
      <c r="G162" s="96"/>
      <c r="H162" s="126"/>
      <c r="I162" s="1"/>
      <c r="J162" s="11"/>
      <c r="K162" s="94"/>
      <c r="L162" s="10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>
      <c r="A163" s="92"/>
      <c r="B163" s="92"/>
      <c r="C163" s="93"/>
      <c r="D163" s="99"/>
      <c r="E163" s="92"/>
      <c r="F163" s="92"/>
      <c r="G163" s="92"/>
      <c r="H163" s="126"/>
      <c r="I163" s="1"/>
      <c r="J163" s="11"/>
      <c r="K163" s="94"/>
      <c r="L163" s="10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>
      <c r="A164" s="18">
        <v>167</v>
      </c>
      <c r="B164" s="18" t="s">
        <v>14</v>
      </c>
      <c r="C164" s="19"/>
      <c r="D164" s="20">
        <v>44572</v>
      </c>
      <c r="E164" s="18">
        <v>108</v>
      </c>
      <c r="F164" s="18" t="e">
        <f>VLOOKUP(E164,'INVENTARIO '!A38:F367,2,TRUE())</f>
        <v>#N/A</v>
      </c>
      <c r="G164" s="18">
        <v>4</v>
      </c>
      <c r="H164" s="130" t="e">
        <f>VLOOKUP(E164,'INVENTARIO '!A38:F367,6,TRUE())</f>
        <v>#N/A</v>
      </c>
      <c r="I164" s="6"/>
      <c r="J164" s="5" t="e">
        <f t="shared" si="2"/>
        <v>#N/A</v>
      </c>
      <c r="K164" s="17" t="e">
        <f>VLOOKUP(E164,'INVENTARIO '!A39:F367,4,FALSE())</f>
        <v>#N/A</v>
      </c>
      <c r="L164" s="112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4.25">
      <c r="A165" s="92"/>
      <c r="B165" s="92"/>
      <c r="C165" s="93"/>
      <c r="D165" s="99"/>
      <c r="E165" s="92"/>
      <c r="F165" s="92"/>
      <c r="G165" s="92"/>
      <c r="H165" s="126"/>
      <c r="I165" s="1"/>
      <c r="J165" s="11"/>
      <c r="K165" s="94"/>
      <c r="L165" s="10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>
      <c r="A166" s="96"/>
      <c r="B166" s="96"/>
      <c r="C166" s="97"/>
      <c r="D166" s="98"/>
      <c r="E166" s="96"/>
      <c r="F166" s="96"/>
      <c r="G166" s="96"/>
      <c r="H166" s="126"/>
      <c r="I166" s="1"/>
      <c r="J166" s="11"/>
      <c r="K166" s="102"/>
      <c r="L166" s="1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>
      <c r="A167" s="35">
        <v>169</v>
      </c>
      <c r="B167" s="35" t="s">
        <v>14</v>
      </c>
      <c r="C167" s="36"/>
      <c r="D167" s="37">
        <v>44573</v>
      </c>
      <c r="E167" s="35">
        <v>109</v>
      </c>
      <c r="F167" s="35" t="e">
        <f>VLOOKUP(E167,'INVENTARIO '!A41:F370,2,TRUE())</f>
        <v>#N/A</v>
      </c>
      <c r="G167" s="35">
        <v>2</v>
      </c>
      <c r="H167" s="129" t="e">
        <f>VLOOKUP(E167,'INVENTARIO '!A41:F370,6,TRUE())</f>
        <v>#N/A</v>
      </c>
      <c r="I167" s="31"/>
      <c r="J167" s="32" t="e">
        <f t="shared" si="2"/>
        <v>#N/A</v>
      </c>
      <c r="K167" s="38" t="e">
        <f>VLOOKUP(E167,'INVENTARIO '!A42:F370,4,FALSE())</f>
        <v>#N/A</v>
      </c>
      <c r="L167" s="11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4.25">
      <c r="A168" s="96"/>
      <c r="B168" s="96"/>
      <c r="C168" s="97"/>
      <c r="D168" s="98"/>
      <c r="E168" s="96"/>
      <c r="F168" s="96"/>
      <c r="G168" s="96"/>
      <c r="H168" s="126"/>
      <c r="I168" s="1"/>
      <c r="J168" s="11"/>
      <c r="K168" s="94"/>
      <c r="L168" s="10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>
      <c r="A169" s="92"/>
      <c r="B169" s="92"/>
      <c r="C169" s="93"/>
      <c r="D169" s="99"/>
      <c r="E169" s="92"/>
      <c r="F169" s="92"/>
      <c r="G169" s="92"/>
      <c r="H169" s="126"/>
      <c r="I169" s="1"/>
      <c r="J169" s="11"/>
      <c r="K169" s="94"/>
      <c r="L169" s="10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>
      <c r="A170" s="96"/>
      <c r="B170" s="96"/>
      <c r="C170" s="97"/>
      <c r="D170" s="98"/>
      <c r="E170" s="96"/>
      <c r="F170" s="96"/>
      <c r="G170" s="96"/>
      <c r="H170" s="126"/>
      <c r="I170" s="1"/>
      <c r="J170" s="11"/>
      <c r="K170" s="94"/>
      <c r="L170" s="10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>
      <c r="A171" s="92"/>
      <c r="B171" s="92"/>
      <c r="C171" s="93"/>
      <c r="D171" s="99"/>
      <c r="E171" s="92"/>
      <c r="F171" s="92"/>
      <c r="G171" s="92"/>
      <c r="H171" s="126"/>
      <c r="I171" s="1"/>
      <c r="J171" s="11"/>
      <c r="K171" s="94"/>
      <c r="L171" s="10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>
      <c r="A172" s="96"/>
      <c r="B172" s="96"/>
      <c r="C172" s="97"/>
      <c r="D172" s="98"/>
      <c r="E172" s="96"/>
      <c r="F172" s="96"/>
      <c r="G172" s="96"/>
      <c r="H172" s="126"/>
      <c r="I172" s="1"/>
      <c r="J172" s="11"/>
      <c r="K172" s="94"/>
      <c r="L172" s="109"/>
      <c r="M172" s="138"/>
      <c r="N172" s="137"/>
      <c r="O172" s="137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>
      <c r="A173" s="92"/>
      <c r="B173" s="92"/>
      <c r="C173" s="93"/>
      <c r="D173" s="99"/>
      <c r="E173" s="92"/>
      <c r="F173" s="92"/>
      <c r="G173" s="92"/>
      <c r="H173" s="126"/>
      <c r="I173" s="1"/>
      <c r="J173" s="11"/>
      <c r="K173" s="94"/>
      <c r="L173" s="1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>
      <c r="A174" s="96"/>
      <c r="B174" s="96"/>
      <c r="C174" s="97"/>
      <c r="D174" s="98"/>
      <c r="E174" s="96"/>
      <c r="F174" s="96"/>
      <c r="G174" s="96"/>
      <c r="H174" s="126"/>
      <c r="I174" s="1"/>
      <c r="J174" s="11"/>
      <c r="K174" s="94"/>
      <c r="L174" s="10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>
      <c r="A175" s="92"/>
      <c r="B175" s="92"/>
      <c r="C175" s="93"/>
      <c r="D175" s="99"/>
      <c r="E175" s="92"/>
      <c r="F175" s="92"/>
      <c r="G175" s="92"/>
      <c r="H175" s="126"/>
      <c r="I175" s="1"/>
      <c r="J175" s="11"/>
      <c r="K175" s="94"/>
      <c r="L175" s="10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>
      <c r="A176" s="96"/>
      <c r="B176" s="96"/>
      <c r="C176" s="97"/>
      <c r="D176" s="98"/>
      <c r="E176" s="96"/>
      <c r="F176" s="96"/>
      <c r="G176" s="96"/>
      <c r="H176" s="126"/>
      <c r="I176" s="1"/>
      <c r="J176" s="11"/>
      <c r="K176" s="94"/>
      <c r="L176" s="10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>
      <c r="A177" s="92"/>
      <c r="B177" s="92"/>
      <c r="C177" s="93"/>
      <c r="D177" s="99"/>
      <c r="E177" s="92"/>
      <c r="F177" s="92"/>
      <c r="G177" s="92"/>
      <c r="H177" s="126"/>
      <c r="I177" s="1"/>
      <c r="J177" s="11"/>
      <c r="K177" s="94"/>
      <c r="L177" s="10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>
      <c r="A178" s="96"/>
      <c r="B178" s="96"/>
      <c r="C178" s="97"/>
      <c r="D178" s="98"/>
      <c r="E178" s="96"/>
      <c r="F178" s="96"/>
      <c r="G178" s="96"/>
      <c r="H178" s="126"/>
      <c r="I178" s="1"/>
      <c r="J178" s="11"/>
      <c r="K178" s="94"/>
      <c r="L178" s="10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>
      <c r="A179" s="92"/>
      <c r="B179" s="92"/>
      <c r="C179" s="93"/>
      <c r="D179" s="99"/>
      <c r="E179" s="92"/>
      <c r="F179" s="92"/>
      <c r="G179" s="92"/>
      <c r="H179" s="126"/>
      <c r="I179" s="1"/>
      <c r="J179" s="11"/>
      <c r="K179" s="94"/>
      <c r="L179" s="10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>
      <c r="A180" s="96"/>
      <c r="B180" s="96"/>
      <c r="C180" s="97"/>
      <c r="D180" s="98"/>
      <c r="E180" s="96"/>
      <c r="F180" s="96"/>
      <c r="G180" s="96"/>
      <c r="H180" s="126"/>
      <c r="I180" s="1"/>
      <c r="J180" s="11"/>
      <c r="K180" s="94"/>
      <c r="L180" s="10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>
      <c r="A181" s="92"/>
      <c r="B181" s="92"/>
      <c r="C181" s="93"/>
      <c r="D181" s="99"/>
      <c r="E181" s="92"/>
      <c r="F181" s="92"/>
      <c r="G181" s="92"/>
      <c r="H181" s="126"/>
      <c r="I181" s="1"/>
      <c r="J181" s="11"/>
      <c r="K181" s="94"/>
      <c r="L181" s="10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>
      <c r="A182" s="96"/>
      <c r="B182" s="96"/>
      <c r="C182" s="97"/>
      <c r="D182" s="98"/>
      <c r="E182" s="96"/>
      <c r="F182" s="96"/>
      <c r="G182" s="96"/>
      <c r="H182" s="126"/>
      <c r="I182" s="1"/>
      <c r="J182" s="11"/>
      <c r="K182" s="94"/>
      <c r="L182" s="10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>
      <c r="A183" s="92"/>
      <c r="B183" s="92"/>
      <c r="C183" s="93"/>
      <c r="D183" s="99"/>
      <c r="E183" s="92"/>
      <c r="F183" s="92"/>
      <c r="G183" s="92"/>
      <c r="H183" s="126"/>
      <c r="I183" s="1"/>
      <c r="J183" s="11"/>
      <c r="K183" s="94"/>
      <c r="L183" s="10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>
      <c r="A184" s="96"/>
      <c r="B184" s="96"/>
      <c r="C184" s="97"/>
      <c r="D184" s="98"/>
      <c r="E184" s="96"/>
      <c r="F184" s="96"/>
      <c r="G184" s="96"/>
      <c r="H184" s="126"/>
      <c r="I184" s="1"/>
      <c r="J184" s="11"/>
      <c r="K184" s="94"/>
      <c r="L184" s="10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>
      <c r="A185" s="92"/>
      <c r="B185" s="92"/>
      <c r="C185" s="93"/>
      <c r="D185" s="99"/>
      <c r="E185" s="92"/>
      <c r="F185" s="92"/>
      <c r="G185" s="92"/>
      <c r="H185" s="126"/>
      <c r="I185" s="1"/>
      <c r="J185" s="11"/>
      <c r="K185" s="94"/>
      <c r="L185" s="10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>
      <c r="A186" s="96"/>
      <c r="B186" s="96"/>
      <c r="C186" s="97"/>
      <c r="D186" s="98"/>
      <c r="E186" s="96"/>
      <c r="F186" s="96"/>
      <c r="G186" s="96"/>
      <c r="H186" s="126"/>
      <c r="I186" s="1"/>
      <c r="J186" s="11"/>
      <c r="K186" s="94"/>
      <c r="L186" s="10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>
      <c r="A187" s="92"/>
      <c r="B187" s="92"/>
      <c r="C187" s="93"/>
      <c r="D187" s="99"/>
      <c r="E187" s="92"/>
      <c r="F187" s="92"/>
      <c r="G187" s="92"/>
      <c r="H187" s="126"/>
      <c r="I187" s="1"/>
      <c r="J187" s="11"/>
      <c r="K187" s="94"/>
      <c r="L187" s="10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>
      <c r="A188" s="96"/>
      <c r="B188" s="96"/>
      <c r="C188" s="97"/>
      <c r="D188" s="98"/>
      <c r="E188" s="96"/>
      <c r="F188" s="96"/>
      <c r="G188" s="96"/>
      <c r="H188" s="126"/>
      <c r="I188" s="1"/>
      <c r="J188" s="11"/>
      <c r="K188" s="94"/>
      <c r="L188" s="10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>
      <c r="A189" s="92"/>
      <c r="B189" s="92"/>
      <c r="C189" s="93"/>
      <c r="D189" s="99"/>
      <c r="E189" s="92"/>
      <c r="F189" s="92"/>
      <c r="G189" s="92"/>
      <c r="H189" s="126"/>
      <c r="I189" s="1"/>
      <c r="J189" s="11"/>
      <c r="K189" s="94"/>
      <c r="L189" s="10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>
      <c r="A190" s="96"/>
      <c r="B190" s="96"/>
      <c r="C190" s="97"/>
      <c r="D190" s="98"/>
      <c r="E190" s="96"/>
      <c r="F190" s="96"/>
      <c r="G190" s="96"/>
      <c r="H190" s="126"/>
      <c r="I190" s="1"/>
      <c r="J190" s="11"/>
      <c r="K190" s="94"/>
      <c r="L190" s="10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>
      <c r="A191" s="92"/>
      <c r="B191" s="92"/>
      <c r="C191" s="93"/>
      <c r="D191" s="99"/>
      <c r="E191" s="92"/>
      <c r="F191" s="92"/>
      <c r="G191" s="92"/>
      <c r="H191" s="126"/>
      <c r="I191" s="1"/>
      <c r="J191" s="11"/>
      <c r="K191" s="94"/>
      <c r="L191" s="10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>
      <c r="A192" s="96"/>
      <c r="B192" s="96"/>
      <c r="C192" s="97"/>
      <c r="D192" s="98"/>
      <c r="E192" s="96"/>
      <c r="F192" s="96"/>
      <c r="G192" s="96"/>
      <c r="H192" s="126"/>
      <c r="I192" s="1"/>
      <c r="J192" s="11"/>
      <c r="K192" s="94"/>
      <c r="L192" s="10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>
      <c r="A193" s="92"/>
      <c r="B193" s="92"/>
      <c r="C193" s="93"/>
      <c r="D193" s="99"/>
      <c r="E193" s="92"/>
      <c r="F193" s="92"/>
      <c r="G193" s="92"/>
      <c r="H193" s="126"/>
      <c r="I193" s="1"/>
      <c r="J193" s="11"/>
      <c r="K193" s="94"/>
      <c r="L193" s="10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>
      <c r="A194" s="96"/>
      <c r="B194" s="96"/>
      <c r="C194" s="97"/>
      <c r="D194" s="98"/>
      <c r="E194" s="96"/>
      <c r="F194" s="96"/>
      <c r="G194" s="96"/>
      <c r="H194" s="126"/>
      <c r="I194" s="1"/>
      <c r="J194" s="11"/>
      <c r="K194" s="94"/>
      <c r="L194" s="10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>
      <c r="A195" s="92"/>
      <c r="B195" s="92"/>
      <c r="C195" s="93"/>
      <c r="D195" s="99"/>
      <c r="E195" s="92"/>
      <c r="F195" s="92"/>
      <c r="G195" s="92"/>
      <c r="H195" s="126"/>
      <c r="I195" s="1"/>
      <c r="J195" s="11"/>
      <c r="K195" s="94"/>
      <c r="L195" s="10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>
      <c r="A196" s="96"/>
      <c r="B196" s="96"/>
      <c r="C196" s="97"/>
      <c r="D196" s="98"/>
      <c r="E196" s="96"/>
      <c r="F196" s="96"/>
      <c r="G196" s="96"/>
      <c r="H196" s="126"/>
      <c r="I196" s="1"/>
      <c r="J196" s="11"/>
      <c r="K196" s="94"/>
      <c r="L196" s="10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>
      <c r="A197" s="92"/>
      <c r="B197" s="92"/>
      <c r="C197" s="93"/>
      <c r="D197" s="99"/>
      <c r="E197" s="92"/>
      <c r="F197" s="92"/>
      <c r="G197" s="92"/>
      <c r="H197" s="126"/>
      <c r="I197" s="1"/>
      <c r="J197" s="11"/>
      <c r="K197" s="94"/>
      <c r="L197" s="10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>
      <c r="A198" s="96"/>
      <c r="B198" s="96"/>
      <c r="C198" s="97"/>
      <c r="D198" s="98"/>
      <c r="E198" s="96"/>
      <c r="F198" s="96"/>
      <c r="G198" s="96"/>
      <c r="H198" s="126"/>
      <c r="I198" s="1"/>
      <c r="J198" s="11"/>
      <c r="K198" s="94"/>
      <c r="L198" s="10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>
      <c r="A199" s="92"/>
      <c r="B199" s="92"/>
      <c r="C199" s="93"/>
      <c r="D199" s="99"/>
      <c r="E199" s="92"/>
      <c r="F199" s="92"/>
      <c r="G199" s="92"/>
      <c r="H199" s="126"/>
      <c r="I199" s="1"/>
      <c r="J199" s="11"/>
      <c r="K199" s="94"/>
      <c r="L199" s="10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>
      <c r="A200" s="18">
        <v>269</v>
      </c>
      <c r="B200" s="6" t="s">
        <v>14</v>
      </c>
      <c r="C200" s="6"/>
      <c r="D200" s="39">
        <v>44585</v>
      </c>
      <c r="E200" s="6">
        <v>58</v>
      </c>
      <c r="F200" s="18" t="e">
        <f>VLOOKUP(E200,'INVENTARIO '!$A$1:$F$437,2,TRUE())</f>
        <v>#N/A</v>
      </c>
      <c r="G200" s="6">
        <v>5</v>
      </c>
      <c r="H200" s="130" t="e">
        <f>VLOOKUP(E200,'INVENTARIO '!A33:F474,6,TRUE())</f>
        <v>#N/A</v>
      </c>
      <c r="I200" s="6"/>
      <c r="J200" s="5" t="e">
        <f t="shared" ref="J200:J263" si="4">(H200*G200)-I200</f>
        <v>#N/A</v>
      </c>
      <c r="K200" s="17" t="e">
        <f>VLOOKUP(E200,'INVENTARIO '!A34:F475,4,FALSE())</f>
        <v>#N/A</v>
      </c>
      <c r="L200" s="113" t="e">
        <f>VLOOKUP(E200,'INVENTARIO '!$A$1:$F$436,5,TRUE())</f>
        <v>#N/A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4.25">
      <c r="A201" s="15">
        <v>270</v>
      </c>
      <c r="B201" s="15" t="s">
        <v>14</v>
      </c>
      <c r="C201" s="16"/>
      <c r="D201" s="21">
        <v>44585</v>
      </c>
      <c r="E201" s="15">
        <v>59</v>
      </c>
      <c r="F201" s="15" t="e">
        <f>VLOOKUP(E201,'INVENTARIO '!$A$1:$F$437,2,TRUE())</f>
        <v>#N/A</v>
      </c>
      <c r="G201" s="15">
        <v>5</v>
      </c>
      <c r="H201" s="130" t="e">
        <f>VLOOKUP(E201,'INVENTARIO '!A34:F475,6,TRUE())</f>
        <v>#N/A</v>
      </c>
      <c r="I201" s="4"/>
      <c r="J201" s="7" t="e">
        <f t="shared" si="4"/>
        <v>#N/A</v>
      </c>
      <c r="K201" s="17" t="e">
        <f>VLOOKUP(E201,'INVENTARIO '!A35:F476,4,FALSE())</f>
        <v>#N/A</v>
      </c>
      <c r="L201" s="113" t="e">
        <f>VLOOKUP(E201,'INVENTARIO '!$A$1:$F$436,5,TRUE())</f>
        <v>#N/A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4.25">
      <c r="A202" s="18">
        <v>271</v>
      </c>
      <c r="B202" s="18" t="s">
        <v>14</v>
      </c>
      <c r="C202" s="19"/>
      <c r="D202" s="20">
        <v>44585</v>
      </c>
      <c r="E202" s="18">
        <v>95</v>
      </c>
      <c r="F202" s="18" t="e">
        <f>VLOOKUP(E202,'INVENTARIO '!$A$1:$F$437,2,TRUE())</f>
        <v>#N/A</v>
      </c>
      <c r="G202" s="18">
        <v>3</v>
      </c>
      <c r="H202" s="130" t="e">
        <f>VLOOKUP(E202,'INVENTARIO '!$A$1:$F$476,6,TRUE())</f>
        <v>#N/A</v>
      </c>
      <c r="I202" s="6"/>
      <c r="J202" s="5" t="e">
        <f t="shared" si="4"/>
        <v>#N/A</v>
      </c>
      <c r="K202" s="17" t="e">
        <f>VLOOKUP(E202,'INVENTARIO '!A36:F477,4,FALSE())</f>
        <v>#N/A</v>
      </c>
      <c r="L202" s="113" t="e">
        <f>VLOOKUP(E202,'INVENTARIO '!$A$1:$F$436,5,TRUE())</f>
        <v>#N/A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4.25">
      <c r="A203" s="15">
        <v>272</v>
      </c>
      <c r="B203" s="15" t="s">
        <v>14</v>
      </c>
      <c r="C203" s="16"/>
      <c r="D203" s="21">
        <v>44585</v>
      </c>
      <c r="E203" s="15">
        <v>8</v>
      </c>
      <c r="F203" s="15" t="e">
        <f>VLOOKUP(E203,'INVENTARIO '!$A$1:$F$437,2,TRUE())</f>
        <v>#N/A</v>
      </c>
      <c r="G203" s="15">
        <v>2</v>
      </c>
      <c r="H203" s="130" t="e">
        <f>VLOOKUP(E203,'INVENTARIO '!$A$1:$F$476,6,TRUE())</f>
        <v>#N/A</v>
      </c>
      <c r="I203" s="4"/>
      <c r="J203" s="7" t="e">
        <f t="shared" si="4"/>
        <v>#N/A</v>
      </c>
      <c r="K203" s="17" t="e">
        <f>VLOOKUP(E203,'INVENTARIO '!$A$1:$F$478,4,FALSE())</f>
        <v>#N/A</v>
      </c>
      <c r="L203" s="113" t="e">
        <f>VLOOKUP(E203,'INVENTARIO '!$A$1:$F$436,5,TRUE())</f>
        <v>#N/A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4.25">
      <c r="A204" s="18">
        <v>273</v>
      </c>
      <c r="B204" s="18" t="s">
        <v>14</v>
      </c>
      <c r="C204" s="19"/>
      <c r="D204" s="20">
        <v>44585</v>
      </c>
      <c r="E204" s="18">
        <v>46</v>
      </c>
      <c r="F204" s="18" t="e">
        <f>VLOOKUP(E204,'INVENTARIO '!$A$1:$F$437,2,TRUE())</f>
        <v>#N/A</v>
      </c>
      <c r="G204" s="18">
        <v>1</v>
      </c>
      <c r="H204" s="130" t="e">
        <f>VLOOKUP(E204,'INVENTARIO '!$A$1:$F$476,6,TRUE())</f>
        <v>#N/A</v>
      </c>
      <c r="I204" s="6"/>
      <c r="J204" s="5" t="e">
        <f t="shared" si="4"/>
        <v>#N/A</v>
      </c>
      <c r="K204" s="17" t="e">
        <f>VLOOKUP(E204,'INVENTARIO '!A38:F479,4,FALSE())</f>
        <v>#N/A</v>
      </c>
      <c r="L204" s="113" t="e">
        <f>VLOOKUP(E204,'INVENTARIO '!$A$1:$F$436,5,TRUE())</f>
        <v>#N/A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4.25">
      <c r="A205" s="15">
        <v>274</v>
      </c>
      <c r="B205" s="15" t="s">
        <v>14</v>
      </c>
      <c r="C205" s="16"/>
      <c r="D205" s="21">
        <v>44585</v>
      </c>
      <c r="E205" s="15">
        <v>57</v>
      </c>
      <c r="F205" s="15" t="e">
        <f>VLOOKUP(E205,'INVENTARIO '!$A$1:$F$437,2,TRUE())</f>
        <v>#N/A</v>
      </c>
      <c r="G205" s="15">
        <v>6</v>
      </c>
      <c r="H205" s="130" t="e">
        <f>VLOOKUP(E205,'INVENTARIO '!$A$1:$F$476,6,TRUE())</f>
        <v>#N/A</v>
      </c>
      <c r="I205" s="4"/>
      <c r="J205" s="7" t="e">
        <f t="shared" si="4"/>
        <v>#N/A</v>
      </c>
      <c r="K205" s="17" t="e">
        <f>VLOOKUP(E205,'INVENTARIO '!A39:F480,4,FALSE())</f>
        <v>#N/A</v>
      </c>
      <c r="L205" s="113" t="e">
        <f>VLOOKUP(E205,'INVENTARIO '!$A$1:$F$436,5,TRUE())</f>
        <v>#N/A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4.25">
      <c r="A206" s="18">
        <v>275</v>
      </c>
      <c r="B206" s="18" t="s">
        <v>14</v>
      </c>
      <c r="C206" s="19"/>
      <c r="D206" s="20">
        <v>44585</v>
      </c>
      <c r="E206" s="18">
        <v>81</v>
      </c>
      <c r="F206" s="18" t="e">
        <f>VLOOKUP(E206,'INVENTARIO '!$A$1:$F$437,2,TRUE())</f>
        <v>#N/A</v>
      </c>
      <c r="G206" s="18">
        <v>10</v>
      </c>
      <c r="H206" s="130" t="e">
        <f>VLOOKUP(E206,'INVENTARIO '!$A$1:$F$476,6,TRUE())</f>
        <v>#N/A</v>
      </c>
      <c r="I206" s="6"/>
      <c r="J206" s="5" t="e">
        <f t="shared" si="4"/>
        <v>#N/A</v>
      </c>
      <c r="K206" s="17" t="e">
        <f>VLOOKUP(E206,'INVENTARIO '!A40:F481,4,FALSE())</f>
        <v>#N/A</v>
      </c>
      <c r="L206" s="113" t="e">
        <f>VLOOKUP(E206,'INVENTARIO '!$A$1:$F$436,5,TRUE())</f>
        <v>#N/A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4.25">
      <c r="A207" s="15">
        <v>276</v>
      </c>
      <c r="B207" s="15" t="s">
        <v>14</v>
      </c>
      <c r="C207" s="16"/>
      <c r="D207" s="21">
        <v>44585</v>
      </c>
      <c r="E207" s="15">
        <v>82</v>
      </c>
      <c r="F207" s="15" t="e">
        <f>VLOOKUP(E207,'INVENTARIO '!$A$1:$F$437,2,TRUE())</f>
        <v>#N/A</v>
      </c>
      <c r="G207" s="15">
        <v>5</v>
      </c>
      <c r="H207" s="130" t="e">
        <f>VLOOKUP(E207,'INVENTARIO '!$A$1:$F$476,6,TRUE())</f>
        <v>#N/A</v>
      </c>
      <c r="I207" s="4"/>
      <c r="J207" s="7" t="e">
        <f t="shared" si="4"/>
        <v>#N/A</v>
      </c>
      <c r="K207" s="17" t="e">
        <f>VLOOKUP(E207,'INVENTARIO '!A41:F482,4,FALSE())</f>
        <v>#N/A</v>
      </c>
      <c r="L207" s="113" t="e">
        <f>VLOOKUP(E207,'INVENTARIO '!$A$1:$F$436,5,TRUE())</f>
        <v>#N/A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4.25">
      <c r="A208" s="18">
        <v>281</v>
      </c>
      <c r="B208" s="18" t="s">
        <v>14</v>
      </c>
      <c r="C208" s="19"/>
      <c r="D208" s="20">
        <v>44588</v>
      </c>
      <c r="E208" s="18">
        <v>17</v>
      </c>
      <c r="F208" s="18" t="e">
        <f>VLOOKUP(E208,'INVENTARIO '!$A$1:$F$437,2,TRUE())</f>
        <v>#N/A</v>
      </c>
      <c r="G208" s="18">
        <v>7</v>
      </c>
      <c r="H208" s="130" t="e">
        <f>VLOOKUP(E208,'INVENTARIO '!$A$1:$F$476,6,TRUE())</f>
        <v>#N/A</v>
      </c>
      <c r="I208" s="6"/>
      <c r="J208" s="5" t="e">
        <f t="shared" si="4"/>
        <v>#N/A</v>
      </c>
      <c r="K208" s="17" t="e">
        <f>VLOOKUP(E208,'INVENTARIO '!$A$1:$F$487,4,FALSE())</f>
        <v>#N/A</v>
      </c>
      <c r="L208" s="113" t="e">
        <f>VLOOKUP(E208,'INVENTARIO '!$A$1:$F$436,5,TRUE())</f>
        <v>#N/A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4.25">
      <c r="A209" s="15">
        <v>282</v>
      </c>
      <c r="B209" s="15" t="s">
        <v>14</v>
      </c>
      <c r="C209" s="16"/>
      <c r="D209" s="21">
        <v>44588</v>
      </c>
      <c r="E209" s="15">
        <v>82</v>
      </c>
      <c r="F209" s="15" t="e">
        <f>VLOOKUP(E209,'INVENTARIO '!$A$1:$F$437,2,TRUE())</f>
        <v>#N/A</v>
      </c>
      <c r="G209" s="15">
        <v>10</v>
      </c>
      <c r="H209" s="130" t="e">
        <f>VLOOKUP(E209,'INVENTARIO '!$A$1:$F$476,6,TRUE())</f>
        <v>#N/A</v>
      </c>
      <c r="I209" s="4"/>
      <c r="J209" s="7" t="e">
        <f t="shared" si="4"/>
        <v>#N/A</v>
      </c>
      <c r="K209" s="17" t="e">
        <f>VLOOKUP(E209,'INVENTARIO '!$A$1:$F$487,4,FALSE())</f>
        <v>#N/A</v>
      </c>
      <c r="L209" s="113" t="e">
        <f>VLOOKUP(E209,'INVENTARIO '!$A$1:$F$436,5,TRUE())</f>
        <v>#N/A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4.25">
      <c r="A210" s="18">
        <v>283</v>
      </c>
      <c r="B210" s="18" t="s">
        <v>14</v>
      </c>
      <c r="C210" s="19"/>
      <c r="D210" s="20">
        <v>44588</v>
      </c>
      <c r="E210" s="18">
        <v>8</v>
      </c>
      <c r="F210" s="18" t="e">
        <f>VLOOKUP(E210,'INVENTARIO '!$A$1:$F$437,2,TRUE())</f>
        <v>#N/A</v>
      </c>
      <c r="G210" s="18">
        <v>1</v>
      </c>
      <c r="H210" s="130" t="e">
        <f>VLOOKUP(E210,'INVENTARIO '!$A$1:$F$476,6,TRUE())</f>
        <v>#N/A</v>
      </c>
      <c r="I210" s="6"/>
      <c r="J210" s="5" t="e">
        <f t="shared" si="4"/>
        <v>#N/A</v>
      </c>
      <c r="K210" s="17" t="e">
        <f>VLOOKUP(E210,'INVENTARIO '!$A$1:$F$487,4,FALSE())</f>
        <v>#N/A</v>
      </c>
      <c r="L210" s="113" t="e">
        <f>VLOOKUP(E210,'INVENTARIO '!$A$1:$F$436,5,TRUE())</f>
        <v>#N/A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4.25">
      <c r="A211" s="15">
        <v>284</v>
      </c>
      <c r="B211" s="15" t="s">
        <v>14</v>
      </c>
      <c r="C211" s="16"/>
      <c r="D211" s="21">
        <v>44588</v>
      </c>
      <c r="E211" s="15">
        <v>24</v>
      </c>
      <c r="F211" s="15" t="e">
        <f>VLOOKUP(E211,'INVENTARIO '!$A$1:$F$437,2,TRUE())</f>
        <v>#N/A</v>
      </c>
      <c r="G211" s="15">
        <v>3</v>
      </c>
      <c r="H211" s="130" t="e">
        <f>VLOOKUP(E211,'INVENTARIO '!$A$1:$F$476,6,TRUE())</f>
        <v>#N/A</v>
      </c>
      <c r="I211" s="4"/>
      <c r="J211" s="7" t="e">
        <f t="shared" si="4"/>
        <v>#N/A</v>
      </c>
      <c r="K211" s="17" t="e">
        <f>VLOOKUP(E211,'INVENTARIO '!$A$1:$F$487,4,FALSE())</f>
        <v>#N/A</v>
      </c>
      <c r="L211" s="113" t="e">
        <f>VLOOKUP(E211,'INVENTARIO '!$A$1:$F$436,5,TRUE())</f>
        <v>#N/A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4.25">
      <c r="A212" s="18">
        <v>285</v>
      </c>
      <c r="B212" s="18" t="s">
        <v>14</v>
      </c>
      <c r="C212" s="19"/>
      <c r="D212" s="20">
        <v>44588</v>
      </c>
      <c r="E212" s="18">
        <v>27</v>
      </c>
      <c r="F212" s="18" t="e">
        <f>VLOOKUP(E212,'INVENTARIO '!$A$1:$F$437,2,TRUE())</f>
        <v>#N/A</v>
      </c>
      <c r="G212" s="18">
        <v>5</v>
      </c>
      <c r="H212" s="130" t="e">
        <f>VLOOKUP(E212,'INVENTARIO '!$A$1:$F$476,6,TRUE())</f>
        <v>#N/A</v>
      </c>
      <c r="I212" s="6"/>
      <c r="J212" s="5" t="e">
        <f t="shared" si="4"/>
        <v>#N/A</v>
      </c>
      <c r="K212" s="17" t="e">
        <f>VLOOKUP(E212,'INVENTARIO '!$A$1:$F$487,4,FALSE())</f>
        <v>#N/A</v>
      </c>
      <c r="L212" s="113" t="e">
        <f>VLOOKUP(E212,'INVENTARIO '!$A$1:$F$436,5,TRUE())</f>
        <v>#N/A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4.25">
      <c r="A213" s="15">
        <v>286</v>
      </c>
      <c r="B213" s="15" t="s">
        <v>14</v>
      </c>
      <c r="C213" s="16"/>
      <c r="D213" s="21">
        <v>44588</v>
      </c>
      <c r="E213" s="15">
        <v>22</v>
      </c>
      <c r="F213" s="15" t="e">
        <f>VLOOKUP(E213,'INVENTARIO '!$A$1:$F$437,2,TRUE())</f>
        <v>#N/A</v>
      </c>
      <c r="G213" s="15">
        <v>5</v>
      </c>
      <c r="H213" s="130" t="e">
        <f>VLOOKUP(E213,'INVENTARIO '!$A$1:$F$476,6,TRUE())</f>
        <v>#N/A</v>
      </c>
      <c r="I213" s="4"/>
      <c r="J213" s="7" t="e">
        <f t="shared" si="4"/>
        <v>#N/A</v>
      </c>
      <c r="K213" s="17" t="e">
        <f>VLOOKUP(E213,'INVENTARIO '!$A$1:$F$487,4,FALSE())</f>
        <v>#N/A</v>
      </c>
      <c r="L213" s="113" t="e">
        <f>VLOOKUP(E213,'INVENTARIO '!$A$1:$F$436,5,TRUE())</f>
        <v>#N/A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4.25">
      <c r="A214" s="18">
        <v>287</v>
      </c>
      <c r="B214" s="18" t="s">
        <v>14</v>
      </c>
      <c r="C214" s="19"/>
      <c r="D214" s="20">
        <v>44588</v>
      </c>
      <c r="E214" s="18">
        <v>20</v>
      </c>
      <c r="F214" s="18" t="e">
        <f>VLOOKUP(E214,'INVENTARIO '!$A$1:$F$437,2,TRUE())</f>
        <v>#N/A</v>
      </c>
      <c r="G214" s="18">
        <v>3</v>
      </c>
      <c r="H214" s="130" t="e">
        <f>VLOOKUP(E214,'INVENTARIO '!$A$1:$F$476,6,TRUE())</f>
        <v>#N/A</v>
      </c>
      <c r="I214" s="6"/>
      <c r="J214" s="5" t="e">
        <f t="shared" si="4"/>
        <v>#N/A</v>
      </c>
      <c r="K214" s="17" t="e">
        <f>VLOOKUP(E214,'INVENTARIO '!$A$1:$F$487,4,FALSE())</f>
        <v>#N/A</v>
      </c>
      <c r="L214" s="113" t="e">
        <f>VLOOKUP(E214,'INVENTARIO '!$A$1:$F$436,5,TRUE())</f>
        <v>#N/A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4.25">
      <c r="A215" s="15">
        <v>288</v>
      </c>
      <c r="B215" s="15" t="s">
        <v>14</v>
      </c>
      <c r="C215" s="16"/>
      <c r="D215" s="21">
        <v>44588</v>
      </c>
      <c r="E215" s="15">
        <v>16</v>
      </c>
      <c r="F215" s="15" t="e">
        <f>VLOOKUP(E215,'INVENTARIO '!$A$1:$F$437,2,TRUE())</f>
        <v>#N/A</v>
      </c>
      <c r="G215" s="15">
        <v>10</v>
      </c>
      <c r="H215" s="130" t="e">
        <f>VLOOKUP(E215,'INVENTARIO '!$A$1:$F$476,6,TRUE())</f>
        <v>#N/A</v>
      </c>
      <c r="I215" s="4"/>
      <c r="J215" s="7" t="e">
        <f t="shared" si="4"/>
        <v>#N/A</v>
      </c>
      <c r="K215" s="17" t="e">
        <f>VLOOKUP(E215,'INVENTARIO '!$A$1:$F$487,4,FALSE())</f>
        <v>#N/A</v>
      </c>
      <c r="L215" s="113" t="e">
        <f>VLOOKUP(E215,'INVENTARIO '!$A$1:$F$436,5,TRUE())</f>
        <v>#N/A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4.25">
      <c r="A216" s="18">
        <v>289</v>
      </c>
      <c r="B216" s="18" t="s">
        <v>14</v>
      </c>
      <c r="C216" s="19"/>
      <c r="D216" s="20">
        <v>44588</v>
      </c>
      <c r="E216" s="18">
        <v>15</v>
      </c>
      <c r="F216" s="18" t="e">
        <f>VLOOKUP(E216,'INVENTARIO '!$A$1:$F$437,2,TRUE())</f>
        <v>#N/A</v>
      </c>
      <c r="G216" s="18">
        <v>25</v>
      </c>
      <c r="H216" s="130" t="e">
        <f>VLOOKUP(E216,'INVENTARIO '!$A$1:$F$476,6,TRUE())</f>
        <v>#N/A</v>
      </c>
      <c r="I216" s="6"/>
      <c r="J216" s="5" t="e">
        <f t="shared" si="4"/>
        <v>#N/A</v>
      </c>
      <c r="K216" s="17" t="e">
        <f>VLOOKUP(E216,'INVENTARIO '!$A$1:$F$487,4,FALSE())</f>
        <v>#N/A</v>
      </c>
      <c r="L216" s="113" t="e">
        <f>VLOOKUP(E216,'INVENTARIO '!$A$1:$F$436,5,TRUE())</f>
        <v>#N/A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4.25">
      <c r="A217" s="15">
        <v>290</v>
      </c>
      <c r="B217" s="15" t="s">
        <v>14</v>
      </c>
      <c r="C217" s="16"/>
      <c r="D217" s="21">
        <v>44588</v>
      </c>
      <c r="E217" s="15">
        <v>25</v>
      </c>
      <c r="F217" s="15" t="e">
        <f>VLOOKUP(E217,'INVENTARIO '!$A$1:$F$437,2,TRUE())</f>
        <v>#N/A</v>
      </c>
      <c r="G217" s="15">
        <v>3</v>
      </c>
      <c r="H217" s="130" t="e">
        <f>VLOOKUP(E217,'INVENTARIO '!$A$1:$F$476,6,TRUE())</f>
        <v>#N/A</v>
      </c>
      <c r="I217" s="4"/>
      <c r="J217" s="7" t="e">
        <f t="shared" si="4"/>
        <v>#N/A</v>
      </c>
      <c r="K217" s="17" t="e">
        <f>VLOOKUP(E217,'INVENTARIO '!$A$1:$F$487,4,FALSE())</f>
        <v>#N/A</v>
      </c>
      <c r="L217" s="113" t="e">
        <f>VLOOKUP(E217,'INVENTARIO '!$A$1:$F$436,5,TRUE())</f>
        <v>#N/A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4.25">
      <c r="A218" s="18">
        <v>291</v>
      </c>
      <c r="B218" s="18" t="s">
        <v>14</v>
      </c>
      <c r="C218" s="19"/>
      <c r="D218" s="20">
        <v>44588</v>
      </c>
      <c r="E218" s="18">
        <v>75</v>
      </c>
      <c r="F218" s="18" t="e">
        <f>VLOOKUP(E218,'INVENTARIO '!$A$1:$F$437,2,TRUE())</f>
        <v>#N/A</v>
      </c>
      <c r="G218" s="18">
        <v>36</v>
      </c>
      <c r="H218" s="130" t="e">
        <f>VLOOKUP(E218,'INVENTARIO '!$A$1:$F$476,6,TRUE())</f>
        <v>#N/A</v>
      </c>
      <c r="I218" s="6"/>
      <c r="J218" s="5" t="e">
        <f t="shared" si="4"/>
        <v>#N/A</v>
      </c>
      <c r="K218" s="17" t="e">
        <f>VLOOKUP(E218,'INVENTARIO '!$A$1:$F$487,4,FALSE())</f>
        <v>#N/A</v>
      </c>
      <c r="L218" s="113" t="e">
        <f>VLOOKUP(E218,'INVENTARIO '!$A$1:$F$436,5,TRUE())</f>
        <v>#N/A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4.25">
      <c r="A219" s="15">
        <v>292</v>
      </c>
      <c r="B219" s="15" t="s">
        <v>14</v>
      </c>
      <c r="C219" s="16"/>
      <c r="D219" s="21">
        <v>44588</v>
      </c>
      <c r="E219" s="15">
        <v>80</v>
      </c>
      <c r="F219" s="15" t="e">
        <f>VLOOKUP(E219,'INVENTARIO '!$A$1:$F$437,2,TRUE())</f>
        <v>#N/A</v>
      </c>
      <c r="G219" s="15">
        <v>30</v>
      </c>
      <c r="H219" s="130" t="e">
        <f>VLOOKUP(E219,'INVENTARIO '!$A$1:$F$476,6,TRUE())</f>
        <v>#N/A</v>
      </c>
      <c r="I219" s="4"/>
      <c r="J219" s="7" t="e">
        <f t="shared" si="4"/>
        <v>#N/A</v>
      </c>
      <c r="K219" s="17" t="e">
        <f>VLOOKUP(E219,'INVENTARIO '!$A$1:$F$487,4,FALSE())</f>
        <v>#N/A</v>
      </c>
      <c r="L219" s="113" t="e">
        <f>VLOOKUP(E219,'INVENTARIO '!$A$1:$F$436,5,TRUE())</f>
        <v>#N/A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4.25">
      <c r="A220" s="18">
        <v>293</v>
      </c>
      <c r="B220" s="18" t="s">
        <v>14</v>
      </c>
      <c r="C220" s="19"/>
      <c r="D220" s="20">
        <v>44588</v>
      </c>
      <c r="E220" s="18">
        <v>79</v>
      </c>
      <c r="F220" s="18" t="e">
        <f>VLOOKUP(E220,'INVENTARIO '!$A$1:$F$437,2,TRUE())</f>
        <v>#N/A</v>
      </c>
      <c r="G220" s="18">
        <v>30</v>
      </c>
      <c r="H220" s="130" t="e">
        <f>VLOOKUP(E220,'INVENTARIO '!$A$1:$F$476,6,TRUE())</f>
        <v>#N/A</v>
      </c>
      <c r="I220" s="6"/>
      <c r="J220" s="5" t="e">
        <f t="shared" si="4"/>
        <v>#N/A</v>
      </c>
      <c r="K220" s="17" t="e">
        <f>VLOOKUP(E220,'INVENTARIO '!$A$1:$F$487,4,FALSE())</f>
        <v>#N/A</v>
      </c>
      <c r="L220" s="113" t="e">
        <f>VLOOKUP(E220,'INVENTARIO '!$A$1:$F$436,5,TRUE())</f>
        <v>#N/A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4.25">
      <c r="A221" s="15">
        <v>294</v>
      </c>
      <c r="B221" s="15" t="s">
        <v>14</v>
      </c>
      <c r="C221" s="16"/>
      <c r="D221" s="21">
        <v>44588</v>
      </c>
      <c r="E221" s="15">
        <v>59</v>
      </c>
      <c r="F221" s="15" t="e">
        <f>VLOOKUP(E221,'INVENTARIO '!$A$1:$F$437,2,TRUE())</f>
        <v>#N/A</v>
      </c>
      <c r="G221" s="15">
        <v>6</v>
      </c>
      <c r="H221" s="130" t="e">
        <f>VLOOKUP(E221,'INVENTARIO '!$A$1:$F$476,6,TRUE())</f>
        <v>#N/A</v>
      </c>
      <c r="I221" s="4"/>
      <c r="J221" s="7" t="e">
        <f t="shared" si="4"/>
        <v>#N/A</v>
      </c>
      <c r="K221" s="17" t="e">
        <f>VLOOKUP(E221,'INVENTARIO '!$A$1:$F$487,4,FALSE())</f>
        <v>#N/A</v>
      </c>
      <c r="L221" s="113" t="e">
        <f>VLOOKUP(E221,'INVENTARIO '!$A$1:$F$436,5,TRUE())</f>
        <v>#N/A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4.25">
      <c r="A222" s="18">
        <v>297</v>
      </c>
      <c r="B222" s="18" t="s">
        <v>14</v>
      </c>
      <c r="C222" s="19"/>
      <c r="D222" s="20">
        <v>44588</v>
      </c>
      <c r="E222" s="18">
        <v>111</v>
      </c>
      <c r="F222" s="18" t="e">
        <f>VLOOKUP(E222,'INVENTARIO '!$A$1:$F$437,2,TRUE())</f>
        <v>#N/A</v>
      </c>
      <c r="G222" s="18">
        <v>9</v>
      </c>
      <c r="H222" s="130" t="e">
        <f>VLOOKUP(E222,'INVENTARIO '!$A$1:$F$476,6,TRUE())</f>
        <v>#N/A</v>
      </c>
      <c r="I222" s="6"/>
      <c r="J222" s="5" t="e">
        <f t="shared" si="4"/>
        <v>#N/A</v>
      </c>
      <c r="K222" s="17" t="e">
        <f>VLOOKUP(E222,'INVENTARIO '!$A$1:$F$487,4,FALSE())</f>
        <v>#N/A</v>
      </c>
      <c r="L222" s="113" t="e">
        <f>VLOOKUP(E222,'INVENTARIO '!$A$1:$F$436,5,TRUE())</f>
        <v>#N/A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4.25" hidden="1">
      <c r="A223" s="15">
        <v>469</v>
      </c>
      <c r="B223" s="15" t="s">
        <v>14</v>
      </c>
      <c r="C223" s="16"/>
      <c r="D223" s="21">
        <v>44622</v>
      </c>
      <c r="E223" s="15">
        <v>112</v>
      </c>
      <c r="F223" s="15" t="e">
        <f>VLOOKUP(E223,'INVENTARIO '!$A$1:$F$437,2,TRUE())</f>
        <v>#N/A</v>
      </c>
      <c r="G223" s="15">
        <v>4</v>
      </c>
      <c r="H223" s="130" t="e">
        <f>VLOOKUP(E223,'INVENTARIO '!A2:F675,6,TRUE())</f>
        <v>#N/A</v>
      </c>
      <c r="I223" s="4"/>
      <c r="J223" s="7" t="e">
        <f t="shared" si="4"/>
        <v>#N/A</v>
      </c>
      <c r="K223" s="34"/>
      <c r="L223" s="11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4.25" hidden="1">
      <c r="A224" s="18">
        <v>72</v>
      </c>
      <c r="B224" s="6" t="s">
        <v>14</v>
      </c>
      <c r="C224" s="6"/>
      <c r="D224" s="39">
        <v>44572</v>
      </c>
      <c r="E224" s="6">
        <v>24</v>
      </c>
      <c r="F224" s="18" t="e">
        <f>VLOOKUP(E224,'INVENTARIO '!$A$1:$F$437,2,TRUE())</f>
        <v>#N/A</v>
      </c>
      <c r="G224" s="6">
        <v>10</v>
      </c>
      <c r="H224" s="130" t="e">
        <f>VLOOKUP(E224,'INVENTARIO '!$A$1:$F$476,6,TRUE())</f>
        <v>#N/A</v>
      </c>
      <c r="I224" s="6"/>
      <c r="J224" s="5" t="e">
        <f t="shared" si="4"/>
        <v>#N/A</v>
      </c>
      <c r="K224" s="17" t="e">
        <f>VLOOKUP(E224,'INVENTARIO '!$A$1:$F$487,4,FALSE())</f>
        <v>#N/A</v>
      </c>
      <c r="L224" s="113" t="e">
        <f>VLOOKUP(E224,'INVENTARIO '!$A$1:$F$436,5,TRUE())</f>
        <v>#N/A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4.25" hidden="1">
      <c r="A225" s="15">
        <v>73</v>
      </c>
      <c r="B225" s="4" t="s">
        <v>14</v>
      </c>
      <c r="C225" s="4"/>
      <c r="D225" s="40">
        <v>44572</v>
      </c>
      <c r="E225" s="4">
        <v>25</v>
      </c>
      <c r="F225" s="15" t="e">
        <f>VLOOKUP(E225,'INVENTARIO '!$A$1:$F$437,2,TRUE())</f>
        <v>#N/A</v>
      </c>
      <c r="G225" s="4">
        <v>10</v>
      </c>
      <c r="H225" s="130" t="e">
        <f>VLOOKUP(E225,'INVENTARIO '!$A$1:$F$476,6,TRUE())</f>
        <v>#N/A</v>
      </c>
      <c r="I225" s="4"/>
      <c r="J225" s="7" t="e">
        <f t="shared" si="4"/>
        <v>#N/A</v>
      </c>
      <c r="K225" s="17" t="e">
        <f>VLOOKUP(E225,'INVENTARIO '!$A$1:$F$487,4,FALSE())</f>
        <v>#N/A</v>
      </c>
      <c r="L225" s="113" t="e">
        <f>VLOOKUP(E225,'INVENTARIO '!$A$1:$F$436,5,TRUE())</f>
        <v>#N/A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4.25" hidden="1">
      <c r="A226" s="18">
        <v>74</v>
      </c>
      <c r="B226" s="6" t="s">
        <v>14</v>
      </c>
      <c r="C226" s="6"/>
      <c r="D226" s="39">
        <v>44572</v>
      </c>
      <c r="E226" s="6">
        <v>27</v>
      </c>
      <c r="F226" s="18" t="e">
        <f>VLOOKUP(E226,'INVENTARIO '!$A$1:$F$437,2,TRUE())</f>
        <v>#N/A</v>
      </c>
      <c r="G226" s="6">
        <v>10</v>
      </c>
      <c r="H226" s="130" t="e">
        <f>VLOOKUP(E226,'INVENTARIO '!$A$1:$F$476,6,TRUE())</f>
        <v>#N/A</v>
      </c>
      <c r="I226" s="6"/>
      <c r="J226" s="5" t="e">
        <f t="shared" si="4"/>
        <v>#N/A</v>
      </c>
      <c r="K226" s="17" t="e">
        <f>VLOOKUP(E226,'INVENTARIO '!$A$1:$F$487,4,FALSE())</f>
        <v>#N/A</v>
      </c>
      <c r="L226" s="113" t="e">
        <f>VLOOKUP(E226,'INVENTARIO '!$A$1:$F$436,5,TRUE())</f>
        <v>#N/A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4.25" hidden="1">
      <c r="A227" s="15">
        <v>75</v>
      </c>
      <c r="B227" s="4" t="s">
        <v>14</v>
      </c>
      <c r="C227" s="4"/>
      <c r="D227" s="40">
        <v>44572</v>
      </c>
      <c r="E227" s="4">
        <v>20</v>
      </c>
      <c r="F227" s="15" t="e">
        <f>VLOOKUP(E227,'INVENTARIO '!$A$1:$F$437,2,TRUE())</f>
        <v>#N/A</v>
      </c>
      <c r="G227" s="4">
        <v>4</v>
      </c>
      <c r="H227" s="130" t="e">
        <f>VLOOKUP(E227,'INVENTARIO '!$A$1:$F$476,6,TRUE())</f>
        <v>#N/A</v>
      </c>
      <c r="I227" s="4"/>
      <c r="J227" s="7" t="e">
        <f t="shared" si="4"/>
        <v>#N/A</v>
      </c>
      <c r="K227" s="17" t="e">
        <f>VLOOKUP(E227,'INVENTARIO '!$A$1:$F$487,4,FALSE())</f>
        <v>#N/A</v>
      </c>
      <c r="L227" s="113" t="e">
        <f>VLOOKUP(E227,'INVENTARIO '!$A$1:$F$436,5,TRUE())</f>
        <v>#N/A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4.25" hidden="1">
      <c r="A228" s="18">
        <v>76</v>
      </c>
      <c r="B228" s="6" t="s">
        <v>14</v>
      </c>
      <c r="C228" s="6"/>
      <c r="D228" s="39">
        <v>44572</v>
      </c>
      <c r="E228" s="6">
        <v>16</v>
      </c>
      <c r="F228" s="18" t="e">
        <f>VLOOKUP(E228,'INVENTARIO '!$A$1:$F$437,2,TRUE())</f>
        <v>#N/A</v>
      </c>
      <c r="G228" s="6">
        <v>10</v>
      </c>
      <c r="H228" s="130" t="e">
        <f>VLOOKUP(E228,'INVENTARIO '!$A$1:$F$476,6,TRUE())</f>
        <v>#N/A</v>
      </c>
      <c r="I228" s="6"/>
      <c r="J228" s="5" t="e">
        <f t="shared" si="4"/>
        <v>#N/A</v>
      </c>
      <c r="K228" s="17" t="e">
        <f>VLOOKUP(E228,'INVENTARIO '!$A$1:$F$487,4,FALSE())</f>
        <v>#N/A</v>
      </c>
      <c r="L228" s="113" t="e">
        <f>VLOOKUP(E228,'INVENTARIO '!$A$1:$F$436,5,TRUE())</f>
        <v>#N/A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4.25" hidden="1">
      <c r="A229" s="15">
        <v>77</v>
      </c>
      <c r="B229" s="4" t="s">
        <v>14</v>
      </c>
      <c r="C229" s="4"/>
      <c r="D229" s="40">
        <v>44572</v>
      </c>
      <c r="E229" s="4">
        <v>15</v>
      </c>
      <c r="F229" s="15" t="e">
        <f>VLOOKUP(E229,'INVENTARIO '!$A$1:$F$437,2,TRUE())</f>
        <v>#N/A</v>
      </c>
      <c r="G229" s="4">
        <v>15</v>
      </c>
      <c r="H229" s="130" t="e">
        <f>VLOOKUP(E229,'INVENTARIO '!$A$1:$F$476,6,TRUE())</f>
        <v>#N/A</v>
      </c>
      <c r="I229" s="4"/>
      <c r="J229" s="7" t="e">
        <f t="shared" si="4"/>
        <v>#N/A</v>
      </c>
      <c r="K229" s="17" t="e">
        <f>VLOOKUP(E229,'INVENTARIO '!$A$1:$F$487,4,FALSE())</f>
        <v>#N/A</v>
      </c>
      <c r="L229" s="113" t="e">
        <f>VLOOKUP(E229,'INVENTARIO '!$A$1:$F$436,5,TRUE())</f>
        <v>#N/A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4.25" hidden="1">
      <c r="A230" s="18">
        <v>78</v>
      </c>
      <c r="B230" s="6" t="s">
        <v>14</v>
      </c>
      <c r="C230" s="6"/>
      <c r="D230" s="39">
        <v>44572</v>
      </c>
      <c r="E230" s="6">
        <v>18</v>
      </c>
      <c r="F230" s="18" t="e">
        <f>VLOOKUP(E230,'INVENTARIO '!$A$1:$F$437,2,TRUE())</f>
        <v>#N/A</v>
      </c>
      <c r="G230" s="6">
        <v>10</v>
      </c>
      <c r="H230" s="130" t="e">
        <f>VLOOKUP(E230,'INVENTARIO '!$A$1:$F$476,6,TRUE())</f>
        <v>#N/A</v>
      </c>
      <c r="I230" s="6"/>
      <c r="J230" s="5" t="e">
        <f t="shared" si="4"/>
        <v>#N/A</v>
      </c>
      <c r="K230" s="17" t="e">
        <f>VLOOKUP(E230,'INVENTARIO '!$A$1:$F$487,4,FALSE())</f>
        <v>#N/A</v>
      </c>
      <c r="L230" s="113" t="e">
        <f>VLOOKUP(E230,'INVENTARIO '!$A$1:$F$436,5,TRUE())</f>
        <v>#N/A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4.25" hidden="1">
      <c r="A231" s="15">
        <v>79</v>
      </c>
      <c r="B231" s="4" t="s">
        <v>14</v>
      </c>
      <c r="C231" s="4"/>
      <c r="D231" s="40">
        <v>44572</v>
      </c>
      <c r="E231" s="4">
        <v>92</v>
      </c>
      <c r="F231" s="15" t="e">
        <f>VLOOKUP(E231,'INVENTARIO '!$A$1:$F$437,2,TRUE())</f>
        <v>#N/A</v>
      </c>
      <c r="G231" s="4">
        <v>10</v>
      </c>
      <c r="H231" s="130" t="e">
        <f>VLOOKUP(E231,'INVENTARIO '!$A$1:$F$476,6,TRUE())</f>
        <v>#N/A</v>
      </c>
      <c r="I231" s="4"/>
      <c r="J231" s="7" t="e">
        <f t="shared" si="4"/>
        <v>#N/A</v>
      </c>
      <c r="K231" s="17" t="e">
        <f>VLOOKUP(E231,'INVENTARIO '!$A$1:$F$487,4,FALSE())</f>
        <v>#N/A</v>
      </c>
      <c r="L231" s="113" t="e">
        <f>VLOOKUP(E231,'INVENTARIO '!$A$1:$F$436,5,TRUE())</f>
        <v>#N/A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4.25" hidden="1">
      <c r="A232" s="18">
        <v>80</v>
      </c>
      <c r="B232" s="6" t="s">
        <v>14</v>
      </c>
      <c r="C232" s="6"/>
      <c r="D232" s="39">
        <v>44572</v>
      </c>
      <c r="E232" s="6">
        <v>110</v>
      </c>
      <c r="F232" s="18" t="e">
        <f>VLOOKUP(E232,'INVENTARIO '!$A$1:$F$437,2,TRUE())</f>
        <v>#N/A</v>
      </c>
      <c r="G232" s="6">
        <v>1</v>
      </c>
      <c r="H232" s="130" t="e">
        <f>VLOOKUP(E232,'INVENTARIO '!$A$1:$F$476,6,TRUE())</f>
        <v>#N/A</v>
      </c>
      <c r="I232" s="6"/>
      <c r="J232" s="5" t="e">
        <f t="shared" si="4"/>
        <v>#N/A</v>
      </c>
      <c r="K232" s="17" t="e">
        <f>VLOOKUP(E232,'INVENTARIO '!$A$1:$F$487,4,FALSE())</f>
        <v>#N/A</v>
      </c>
      <c r="L232" s="113" t="e">
        <f>VLOOKUP(E232,'INVENTARIO '!$A$1:$F$436,5,TRUE())</f>
        <v>#N/A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4.25" hidden="1">
      <c r="A233" s="15">
        <v>81</v>
      </c>
      <c r="B233" s="4" t="s">
        <v>14</v>
      </c>
      <c r="C233" s="4"/>
      <c r="D233" s="40">
        <v>44598</v>
      </c>
      <c r="E233" s="4">
        <v>96</v>
      </c>
      <c r="F233" s="15" t="e">
        <f>VLOOKUP(E233,'INVENTARIO '!$A$1:$F$437,2,TRUE())</f>
        <v>#N/A</v>
      </c>
      <c r="G233" s="4">
        <v>3</v>
      </c>
      <c r="H233" s="130" t="e">
        <f>VLOOKUP(E233,'INVENTARIO '!$A$1:$F$476,6,TRUE())</f>
        <v>#N/A</v>
      </c>
      <c r="I233" s="4"/>
      <c r="J233" s="7" t="e">
        <f t="shared" si="4"/>
        <v>#N/A</v>
      </c>
      <c r="K233" s="17" t="e">
        <f>VLOOKUP(E233,'INVENTARIO '!$A$1:$F$487,4,FALSE())</f>
        <v>#N/A</v>
      </c>
      <c r="L233" s="113" t="e">
        <f>VLOOKUP(E233,'INVENTARIO '!$A$1:$F$436,5,TRUE())</f>
        <v>#N/A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4.25" hidden="1">
      <c r="A234" s="18">
        <v>82</v>
      </c>
      <c r="B234" s="6" t="s">
        <v>14</v>
      </c>
      <c r="C234" s="6"/>
      <c r="D234" s="39">
        <v>44598</v>
      </c>
      <c r="E234" s="6">
        <v>81</v>
      </c>
      <c r="F234" s="18" t="e">
        <f>VLOOKUP(E234,'INVENTARIO '!$A$1:$F$437,2,TRUE())</f>
        <v>#N/A</v>
      </c>
      <c r="G234" s="6">
        <v>10</v>
      </c>
      <c r="H234" s="130" t="e">
        <f>VLOOKUP(E234,'INVENTARIO '!$A$1:$F$476,6,TRUE())</f>
        <v>#N/A</v>
      </c>
      <c r="I234" s="6"/>
      <c r="J234" s="5" t="e">
        <f t="shared" si="4"/>
        <v>#N/A</v>
      </c>
      <c r="K234" s="17" t="e">
        <f>VLOOKUP(E234,'INVENTARIO '!$A$1:$F$487,4,FALSE())</f>
        <v>#N/A</v>
      </c>
      <c r="L234" s="113" t="e">
        <f>VLOOKUP(E234,'INVENTARIO '!$A$1:$F$436,5,TRUE())</f>
        <v>#N/A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4.25" hidden="1">
      <c r="A235" s="15">
        <v>83</v>
      </c>
      <c r="B235" s="4" t="s">
        <v>14</v>
      </c>
      <c r="C235" s="4"/>
      <c r="D235" s="40">
        <v>44598</v>
      </c>
      <c r="E235" s="4">
        <v>82</v>
      </c>
      <c r="F235" s="15" t="e">
        <f>VLOOKUP(E235,'INVENTARIO '!$A$1:$F$437,2,TRUE())</f>
        <v>#N/A</v>
      </c>
      <c r="G235" s="4">
        <v>4</v>
      </c>
      <c r="H235" s="130" t="e">
        <f>VLOOKUP(E235,'INVENTARIO '!$A$1:$F$476,6,TRUE())</f>
        <v>#N/A</v>
      </c>
      <c r="I235" s="4"/>
      <c r="J235" s="7" t="e">
        <f t="shared" si="4"/>
        <v>#N/A</v>
      </c>
      <c r="K235" s="17" t="e">
        <f>VLOOKUP(E235,'INVENTARIO '!$A$1:$F$487,4,FALSE())</f>
        <v>#N/A</v>
      </c>
      <c r="L235" s="113" t="e">
        <f>VLOOKUP(E235,'INVENTARIO '!$A$1:$F$436,5,TRUE())</f>
        <v>#N/A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4.25" hidden="1">
      <c r="A236" s="18">
        <v>84</v>
      </c>
      <c r="B236" s="6" t="s">
        <v>14</v>
      </c>
      <c r="C236" s="6"/>
      <c r="D236" s="39">
        <v>44598</v>
      </c>
      <c r="E236" s="6">
        <v>8</v>
      </c>
      <c r="F236" s="18" t="e">
        <f>VLOOKUP(E236,'INVENTARIO '!$A$1:$F$437,2,TRUE())</f>
        <v>#N/A</v>
      </c>
      <c r="G236" s="6">
        <v>2</v>
      </c>
      <c r="H236" s="130" t="e">
        <f>VLOOKUP(E236,'INVENTARIO '!$A$1:$F$476,6,TRUE())</f>
        <v>#N/A</v>
      </c>
      <c r="I236" s="6"/>
      <c r="J236" s="5" t="e">
        <f t="shared" si="4"/>
        <v>#N/A</v>
      </c>
      <c r="K236" s="17" t="e">
        <f>VLOOKUP(E236,'INVENTARIO '!$A$1:$F$487,4,FALSE())</f>
        <v>#N/A</v>
      </c>
      <c r="L236" s="113" t="e">
        <f>VLOOKUP(E236,'INVENTARIO '!$A$1:$F$436,5,TRUE())</f>
        <v>#N/A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4.25" hidden="1">
      <c r="A237" s="15">
        <v>85</v>
      </c>
      <c r="B237" s="4" t="s">
        <v>14</v>
      </c>
      <c r="C237" s="4"/>
      <c r="D237" s="40">
        <v>44598</v>
      </c>
      <c r="E237" s="4">
        <v>2</v>
      </c>
      <c r="F237" s="15" t="e">
        <f>VLOOKUP(E237,'INVENTARIO '!$A$1:$F$437,2,TRUE())</f>
        <v>#N/A</v>
      </c>
      <c r="G237" s="4">
        <v>1</v>
      </c>
      <c r="H237" s="130" t="e">
        <f>VLOOKUP(E237,'INVENTARIO '!$A$1:$F$476,6,TRUE())</f>
        <v>#N/A</v>
      </c>
      <c r="I237" s="4"/>
      <c r="J237" s="7" t="e">
        <f t="shared" si="4"/>
        <v>#N/A</v>
      </c>
      <c r="K237" s="17" t="e">
        <f>VLOOKUP(E237,'INVENTARIO '!$A$1:$F$487,4,FALSE())</f>
        <v>#N/A</v>
      </c>
      <c r="L237" s="113" t="e">
        <f>VLOOKUP(E237,'INVENTARIO '!$A$1:$F$436,5,TRUE())</f>
        <v>#N/A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4.25" hidden="1">
      <c r="A238" s="18">
        <v>86</v>
      </c>
      <c r="B238" s="6" t="s">
        <v>14</v>
      </c>
      <c r="C238" s="6"/>
      <c r="D238" s="39">
        <v>44598</v>
      </c>
      <c r="E238" s="6">
        <v>19</v>
      </c>
      <c r="F238" s="18" t="e">
        <f>VLOOKUP(E238,'INVENTARIO '!$A$1:$F$437,2,TRUE())</f>
        <v>#N/A</v>
      </c>
      <c r="G238" s="6">
        <v>15</v>
      </c>
      <c r="H238" s="130" t="e">
        <f>VLOOKUP(E238,'INVENTARIO '!$A$1:$F$476,6,TRUE())</f>
        <v>#N/A</v>
      </c>
      <c r="I238" s="6"/>
      <c r="J238" s="5" t="e">
        <f t="shared" si="4"/>
        <v>#N/A</v>
      </c>
      <c r="K238" s="17" t="e">
        <f>VLOOKUP(E238,'INVENTARIO '!$A$1:$F$487,4,FALSE())</f>
        <v>#N/A</v>
      </c>
      <c r="L238" s="113" t="e">
        <f>VLOOKUP(E238,'INVENTARIO '!$A$1:$F$436,5,TRUE())</f>
        <v>#N/A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4.25" hidden="1">
      <c r="A239" s="15">
        <v>87</v>
      </c>
      <c r="B239" s="4" t="s">
        <v>14</v>
      </c>
      <c r="C239" s="4"/>
      <c r="D239" s="40">
        <v>44598</v>
      </c>
      <c r="E239" s="4">
        <v>4</v>
      </c>
      <c r="F239" s="15" t="e">
        <f>VLOOKUP(E239,'INVENTARIO '!$A$1:$F$437,2,TRUE())</f>
        <v>#N/A</v>
      </c>
      <c r="G239" s="4">
        <v>4</v>
      </c>
      <c r="H239" s="130" t="e">
        <f>VLOOKUP(E239,'INVENTARIO '!$A$1:$F$476,6,TRUE())</f>
        <v>#N/A</v>
      </c>
      <c r="I239" s="4"/>
      <c r="J239" s="7" t="e">
        <f t="shared" si="4"/>
        <v>#N/A</v>
      </c>
      <c r="K239" s="17" t="e">
        <f>VLOOKUP(E239,'INVENTARIO '!$A$1:$F$487,4,FALSE())</f>
        <v>#N/A</v>
      </c>
      <c r="L239" s="113" t="e">
        <f>VLOOKUP(E239,'INVENTARIO '!$A$1:$F$436,5,TRUE())</f>
        <v>#N/A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4.25" hidden="1">
      <c r="A240" s="18">
        <v>88</v>
      </c>
      <c r="B240" s="6" t="s">
        <v>14</v>
      </c>
      <c r="C240" s="6"/>
      <c r="D240" s="39">
        <v>44648</v>
      </c>
      <c r="E240" s="6">
        <v>116</v>
      </c>
      <c r="F240" s="18" t="e">
        <f>VLOOKUP(E240,'INVENTARIO '!$A$1:$F$437,2,TRUE())</f>
        <v>#N/A</v>
      </c>
      <c r="G240" s="6">
        <v>6</v>
      </c>
      <c r="H240" s="130" t="e">
        <f>VLOOKUP(E240,'INVENTARIO '!$A$1:$F$476,6,TRUE())</f>
        <v>#N/A</v>
      </c>
      <c r="I240" s="6"/>
      <c r="J240" s="5" t="e">
        <f t="shared" si="4"/>
        <v>#N/A</v>
      </c>
      <c r="K240" s="17" t="e">
        <f>VLOOKUP(E240,'INVENTARIO '!$A$1:$F$487,4,FALSE())</f>
        <v>#N/A</v>
      </c>
      <c r="L240" s="113" t="e">
        <f>VLOOKUP(E240,'INVENTARIO '!$A$1:$F$436,5,TRUE())</f>
        <v>#N/A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4.25" hidden="1">
      <c r="A241" s="15">
        <v>89</v>
      </c>
      <c r="B241" s="4" t="s">
        <v>14</v>
      </c>
      <c r="C241" s="4"/>
      <c r="D241" s="40">
        <v>44648</v>
      </c>
      <c r="E241" s="4">
        <v>117</v>
      </c>
      <c r="F241" s="15" t="e">
        <f>VLOOKUP(E241,'INVENTARIO '!$A$1:$F$437,2,TRUE())</f>
        <v>#N/A</v>
      </c>
      <c r="G241" s="4">
        <v>3</v>
      </c>
      <c r="H241" s="130" t="e">
        <f>VLOOKUP(E241,'INVENTARIO '!$A$1:$F$476,6,TRUE())</f>
        <v>#N/A</v>
      </c>
      <c r="I241" s="4"/>
      <c r="J241" s="7" t="e">
        <f t="shared" si="4"/>
        <v>#N/A</v>
      </c>
      <c r="K241" s="17" t="e">
        <f>VLOOKUP(E241,'INVENTARIO '!$A$1:$F$487,4,FALSE())</f>
        <v>#N/A</v>
      </c>
      <c r="L241" s="113" t="e">
        <f>VLOOKUP(E241,'INVENTARIO '!$A$1:$F$436,5,TRUE())</f>
        <v>#N/A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4.25" hidden="1">
      <c r="A242" s="18">
        <v>90</v>
      </c>
      <c r="B242" s="6" t="s">
        <v>14</v>
      </c>
      <c r="C242" s="6"/>
      <c r="D242" s="39">
        <v>44648</v>
      </c>
      <c r="E242" s="6">
        <v>118</v>
      </c>
      <c r="F242" s="18" t="e">
        <f>VLOOKUP(E242,'INVENTARIO '!$A$1:$F$437,2,TRUE())</f>
        <v>#N/A</v>
      </c>
      <c r="G242" s="6">
        <v>3</v>
      </c>
      <c r="H242" s="130" t="e">
        <f>VLOOKUP(E242,'INVENTARIO '!$A$1:$F$476,6,TRUE())</f>
        <v>#N/A</v>
      </c>
      <c r="I242" s="6"/>
      <c r="J242" s="5" t="e">
        <f t="shared" si="4"/>
        <v>#N/A</v>
      </c>
      <c r="K242" s="17" t="e">
        <f>VLOOKUP(E242,'INVENTARIO '!$A$1:$F$487,4,FALSE())</f>
        <v>#N/A</v>
      </c>
      <c r="L242" s="113" t="e">
        <f>VLOOKUP(E242,'INVENTARIO '!$A$1:$F$436,5,TRUE())</f>
        <v>#N/A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4.25" hidden="1">
      <c r="A243" s="15">
        <v>91</v>
      </c>
      <c r="B243" s="4" t="s">
        <v>14</v>
      </c>
      <c r="C243" s="4"/>
      <c r="D243" s="40">
        <v>44648</v>
      </c>
      <c r="E243" s="4">
        <v>86</v>
      </c>
      <c r="F243" s="15" t="e">
        <f>VLOOKUP(E243,'INVENTARIO '!$A$1:$F$437,2,TRUE())</f>
        <v>#N/A</v>
      </c>
      <c r="G243" s="4">
        <v>2</v>
      </c>
      <c r="H243" s="130" t="e">
        <f>VLOOKUP(E243,'INVENTARIO '!$A$1:$F$476,6,TRUE())</f>
        <v>#N/A</v>
      </c>
      <c r="I243" s="4"/>
      <c r="J243" s="7" t="e">
        <f t="shared" si="4"/>
        <v>#N/A</v>
      </c>
      <c r="K243" s="17" t="e">
        <f>VLOOKUP(E243,'INVENTARIO '!$A$1:$F$487,4,FALSE())</f>
        <v>#N/A</v>
      </c>
      <c r="L243" s="113" t="e">
        <f>VLOOKUP(E243,'INVENTARIO '!$A$1:$F$436,5,TRUE())</f>
        <v>#N/A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4.25" hidden="1">
      <c r="A244" s="18">
        <v>92</v>
      </c>
      <c r="B244" s="6" t="s">
        <v>14</v>
      </c>
      <c r="C244" s="6"/>
      <c r="D244" s="39">
        <v>44648</v>
      </c>
      <c r="E244" s="6">
        <v>119</v>
      </c>
      <c r="F244" s="18" t="e">
        <f>VLOOKUP(E244,'INVENTARIO '!$A$1:$F$437,2,TRUE())</f>
        <v>#N/A</v>
      </c>
      <c r="G244" s="6">
        <v>3</v>
      </c>
      <c r="H244" s="130" t="e">
        <f>VLOOKUP(E244,'INVENTARIO '!$A$1:$F$476,6,TRUE())</f>
        <v>#N/A</v>
      </c>
      <c r="I244" s="6"/>
      <c r="J244" s="5" t="e">
        <f t="shared" si="4"/>
        <v>#N/A</v>
      </c>
      <c r="K244" s="17" t="e">
        <f>VLOOKUP(E244,'INVENTARIO '!$A$1:$F$487,4,FALSE())</f>
        <v>#N/A</v>
      </c>
      <c r="L244" s="113" t="e">
        <f>VLOOKUP(E244,'INVENTARIO '!$A$1:$F$436,5,TRUE())</f>
        <v>#N/A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4.25" hidden="1">
      <c r="A245" s="15">
        <v>93</v>
      </c>
      <c r="B245" s="4" t="s">
        <v>14</v>
      </c>
      <c r="C245" s="4"/>
      <c r="D245" s="40">
        <v>44672</v>
      </c>
      <c r="E245" s="4">
        <v>120</v>
      </c>
      <c r="F245" s="15" t="e">
        <f>VLOOKUP(E245,'INVENTARIO '!$A$1:$F$437,2,TRUE())</f>
        <v>#N/A</v>
      </c>
      <c r="G245" s="4">
        <v>-2</v>
      </c>
      <c r="H245" s="130" t="e">
        <f>VLOOKUP(E245,'INVENTARIO '!$A$1:$F$476,6,TRUE())</f>
        <v>#N/A</v>
      </c>
      <c r="I245" s="4"/>
      <c r="J245" s="7" t="e">
        <f t="shared" si="4"/>
        <v>#N/A</v>
      </c>
      <c r="K245" s="17" t="e">
        <f>VLOOKUP(E245,'INVENTARIO '!$A$1:$F$487,4,FALSE())</f>
        <v>#N/A</v>
      </c>
      <c r="L245" s="113" t="e">
        <f>VLOOKUP(E245,'INVENTARIO '!$A$1:$F$436,5,TRUE())</f>
        <v>#N/A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4.25" hidden="1">
      <c r="A246" s="18">
        <v>94</v>
      </c>
      <c r="B246" s="6" t="s">
        <v>14</v>
      </c>
      <c r="C246" s="6"/>
      <c r="D246" s="39">
        <v>44676</v>
      </c>
      <c r="E246" s="6">
        <v>121</v>
      </c>
      <c r="F246" s="18" t="e">
        <f>VLOOKUP(E246,'INVENTARIO '!$A$1:$F$437,2,TRUE())</f>
        <v>#N/A</v>
      </c>
      <c r="G246" s="6">
        <v>1</v>
      </c>
      <c r="H246" s="130" t="e">
        <f>VLOOKUP(E246,'INVENTARIO '!$A$1:$F$476,6,TRUE())</f>
        <v>#N/A</v>
      </c>
      <c r="I246" s="6"/>
      <c r="J246" s="5" t="e">
        <f t="shared" si="4"/>
        <v>#N/A</v>
      </c>
      <c r="K246" s="17" t="e">
        <f>VLOOKUP(E246,'INVENTARIO '!$A$1:$F$487,4,FALSE())</f>
        <v>#N/A</v>
      </c>
      <c r="L246" s="113" t="e">
        <f>VLOOKUP(E246,'INVENTARIO '!$A$1:$F$436,5,TRUE())</f>
        <v>#N/A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4.25" hidden="1">
      <c r="A247" s="15">
        <v>95</v>
      </c>
      <c r="B247" s="4" t="s">
        <v>14</v>
      </c>
      <c r="C247" s="4"/>
      <c r="D247" s="40">
        <v>44680</v>
      </c>
      <c r="E247" s="4">
        <v>122</v>
      </c>
      <c r="F247" s="15" t="e">
        <f>VLOOKUP(E247,'INVENTARIO '!$A$1:$F$437,2,TRUE())</f>
        <v>#N/A</v>
      </c>
      <c r="G247" s="4">
        <v>3</v>
      </c>
      <c r="H247" s="130" t="e">
        <f>VLOOKUP(E247,'INVENTARIO '!$A$1:$F$476,6,TRUE())</f>
        <v>#N/A</v>
      </c>
      <c r="I247" s="4"/>
      <c r="J247" s="7" t="e">
        <f t="shared" si="4"/>
        <v>#N/A</v>
      </c>
      <c r="K247" s="17" t="e">
        <f>VLOOKUP(E247,'INVENTARIO '!$A$1:$F$487,4,FALSE())</f>
        <v>#N/A</v>
      </c>
      <c r="L247" s="113" t="e">
        <f>VLOOKUP(E247,'INVENTARIO '!$A$1:$F$436,5,TRUE())</f>
        <v>#N/A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4.25" hidden="1">
      <c r="A248" s="18">
        <v>96</v>
      </c>
      <c r="B248" s="6" t="s">
        <v>14</v>
      </c>
      <c r="C248" s="6"/>
      <c r="D248" s="39">
        <v>44680</v>
      </c>
      <c r="E248" s="6">
        <v>123</v>
      </c>
      <c r="F248" s="18" t="e">
        <f>VLOOKUP(E248,'INVENTARIO '!$A$1:$F$437,2,TRUE())</f>
        <v>#N/A</v>
      </c>
      <c r="G248" s="6">
        <v>2</v>
      </c>
      <c r="H248" s="130" t="e">
        <f>VLOOKUP(E248,'INVENTARIO '!$A$1:$F$476,6,TRUE())</f>
        <v>#N/A</v>
      </c>
      <c r="I248" s="6"/>
      <c r="J248" s="5" t="e">
        <f t="shared" si="4"/>
        <v>#N/A</v>
      </c>
      <c r="K248" s="17" t="e">
        <f>VLOOKUP(E248,'INVENTARIO '!$A$1:$F$487,4,FALSE())</f>
        <v>#N/A</v>
      </c>
      <c r="L248" s="113" t="e">
        <f>VLOOKUP(E248,'INVENTARIO '!$A$1:$F$436,5,TRUE())</f>
        <v>#N/A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4.25" hidden="1">
      <c r="A249" s="15">
        <v>97</v>
      </c>
      <c r="B249" s="4" t="s">
        <v>14</v>
      </c>
      <c r="C249" s="4"/>
      <c r="D249" s="40">
        <v>44680</v>
      </c>
      <c r="E249" s="4">
        <v>124</v>
      </c>
      <c r="F249" s="15" t="e">
        <f>VLOOKUP(E249,'INVENTARIO '!$A$1:$F$437,2,TRUE())</f>
        <v>#N/A</v>
      </c>
      <c r="G249" s="4">
        <v>2</v>
      </c>
      <c r="H249" s="130" t="e">
        <f>VLOOKUP(E249,'INVENTARIO '!$A$1:$F$476,6,TRUE())</f>
        <v>#N/A</v>
      </c>
      <c r="I249" s="4"/>
      <c r="J249" s="7" t="e">
        <f t="shared" si="4"/>
        <v>#N/A</v>
      </c>
      <c r="K249" s="17" t="e">
        <f>VLOOKUP(E249,'INVENTARIO '!$A$1:$F$487,4,FALSE())</f>
        <v>#N/A</v>
      </c>
      <c r="L249" s="113" t="e">
        <f>VLOOKUP(E249,'INVENTARIO '!$A$1:$F$436,5,TRUE())</f>
        <v>#N/A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4.25" hidden="1">
      <c r="A250" s="18">
        <v>98</v>
      </c>
      <c r="B250" s="6" t="s">
        <v>14</v>
      </c>
      <c r="C250" s="6"/>
      <c r="D250" s="39">
        <v>44700</v>
      </c>
      <c r="E250" s="6">
        <v>125</v>
      </c>
      <c r="F250" s="18" t="e">
        <f>VLOOKUP(E250,'INVENTARIO '!$A$1:$F$437,2,TRUE())</f>
        <v>#N/A</v>
      </c>
      <c r="G250" s="6">
        <v>2</v>
      </c>
      <c r="H250" s="130" t="e">
        <f>VLOOKUP(E250,'INVENTARIO '!$A$1:$F$476,6,TRUE())</f>
        <v>#N/A</v>
      </c>
      <c r="I250" s="6"/>
      <c r="J250" s="5" t="e">
        <f t="shared" si="4"/>
        <v>#N/A</v>
      </c>
      <c r="K250" s="17" t="e">
        <f>VLOOKUP(E250,'INVENTARIO '!$A$1:$F$487,4,FALSE())</f>
        <v>#N/A</v>
      </c>
      <c r="L250" s="113" t="e">
        <f>VLOOKUP(E250,'INVENTARIO '!$A$1:$F$436,5,TRUE())</f>
        <v>#N/A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4.25" hidden="1">
      <c r="A251" s="15">
        <v>99</v>
      </c>
      <c r="B251" s="4" t="s">
        <v>14</v>
      </c>
      <c r="C251" s="4"/>
      <c r="D251" s="40">
        <v>44680</v>
      </c>
      <c r="E251" s="4">
        <v>126</v>
      </c>
      <c r="F251" s="15" t="e">
        <f>VLOOKUP(E251,'INVENTARIO '!$A$1:$F$437,2,TRUE())</f>
        <v>#N/A</v>
      </c>
      <c r="G251" s="4">
        <v>1</v>
      </c>
      <c r="H251" s="130" t="e">
        <f>VLOOKUP(E251,'INVENTARIO '!$A$1:$F$476,6,TRUE())</f>
        <v>#N/A</v>
      </c>
      <c r="I251" s="4"/>
      <c r="J251" s="7" t="e">
        <f t="shared" si="4"/>
        <v>#N/A</v>
      </c>
      <c r="K251" s="17" t="e">
        <f>VLOOKUP(E251,'INVENTARIO '!$A$1:$F$487,4,FALSE())</f>
        <v>#N/A</v>
      </c>
      <c r="L251" s="113" t="e">
        <f>VLOOKUP(E251,'INVENTARIO '!$A$1:$F$436,5,TRUE())</f>
        <v>#N/A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4.25" hidden="1">
      <c r="A252" s="18">
        <v>100</v>
      </c>
      <c r="B252" s="6" t="s">
        <v>14</v>
      </c>
      <c r="C252" s="6"/>
      <c r="D252" s="39">
        <v>44680</v>
      </c>
      <c r="E252" s="6">
        <v>127</v>
      </c>
      <c r="F252" s="18" t="e">
        <f>VLOOKUP(E252,'INVENTARIO '!$A$1:$F$437,2,TRUE())</f>
        <v>#N/A</v>
      </c>
      <c r="G252" s="6">
        <v>3</v>
      </c>
      <c r="H252" s="130" t="e">
        <f>VLOOKUP(E252,'INVENTARIO '!$A$1:$F$476,6,TRUE())</f>
        <v>#N/A</v>
      </c>
      <c r="I252" s="6"/>
      <c r="J252" s="5" t="e">
        <f t="shared" si="4"/>
        <v>#N/A</v>
      </c>
      <c r="K252" s="17" t="e">
        <f>VLOOKUP(E252,'INVENTARIO '!$A$1:$F$487,4,FALSE())</f>
        <v>#N/A</v>
      </c>
      <c r="L252" s="113" t="e">
        <f>VLOOKUP(E252,'INVENTARIO '!$A$1:$F$436,5,TRUE())</f>
        <v>#N/A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4.25" hidden="1">
      <c r="A253" s="15">
        <v>101</v>
      </c>
      <c r="B253" s="4" t="s">
        <v>14</v>
      </c>
      <c r="C253" s="4"/>
      <c r="D253" s="40">
        <v>44680</v>
      </c>
      <c r="E253" s="4">
        <v>128</v>
      </c>
      <c r="F253" s="15" t="e">
        <f>VLOOKUP(E253,'INVENTARIO '!$A$1:$F$437,2,TRUE())</f>
        <v>#N/A</v>
      </c>
      <c r="G253" s="4">
        <v>3</v>
      </c>
      <c r="H253" s="130" t="e">
        <f>VLOOKUP(E253,'INVENTARIO '!$A$1:$F$476,6,TRUE())</f>
        <v>#N/A</v>
      </c>
      <c r="I253" s="4"/>
      <c r="J253" s="7" t="e">
        <f t="shared" si="4"/>
        <v>#N/A</v>
      </c>
      <c r="K253" s="17" t="e">
        <f>VLOOKUP(E253,'INVENTARIO '!$A$1:$F$487,4,FALSE())</f>
        <v>#N/A</v>
      </c>
      <c r="L253" s="113" t="e">
        <f>VLOOKUP(E253,'INVENTARIO '!$A$1:$F$436,5,TRUE())</f>
        <v>#N/A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4.25" hidden="1">
      <c r="A254" s="18">
        <v>102</v>
      </c>
      <c r="B254" s="6" t="s">
        <v>14</v>
      </c>
      <c r="C254" s="6"/>
      <c r="D254" s="39">
        <v>44774</v>
      </c>
      <c r="E254" s="6">
        <v>129</v>
      </c>
      <c r="F254" s="18" t="e">
        <f>VLOOKUP(E254,'INVENTARIO '!$A$1:$F$437,2,TRUE())</f>
        <v>#N/A</v>
      </c>
      <c r="G254" s="6">
        <v>3</v>
      </c>
      <c r="H254" s="130">
        <v>18000</v>
      </c>
      <c r="I254" s="6"/>
      <c r="J254" s="5">
        <f t="shared" si="4"/>
        <v>54000</v>
      </c>
      <c r="K254" s="17" t="e">
        <f>VLOOKUP(E254,'INVENTARIO '!$A$1:$F$487,4,FALSE())</f>
        <v>#N/A</v>
      </c>
      <c r="L254" s="113" t="e">
        <f>VLOOKUP(E254,'INVENTARIO '!$A$1:$F$436,5,TRUE())</f>
        <v>#N/A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4.25" hidden="1">
      <c r="A255" s="15">
        <v>103</v>
      </c>
      <c r="B255" s="4" t="s">
        <v>14</v>
      </c>
      <c r="C255" s="4"/>
      <c r="D255" s="40">
        <v>44783</v>
      </c>
      <c r="E255" s="4">
        <v>130</v>
      </c>
      <c r="F255" s="15" t="e">
        <f>VLOOKUP(E255,'INVENTARIO '!$A$1:$F$437,2,TRUE())</f>
        <v>#N/A</v>
      </c>
      <c r="G255" s="4">
        <v>1</v>
      </c>
      <c r="H255" s="130" t="e">
        <f>VLOOKUP(E255,'INVENTARIO '!$A$1:$F$476,6,TRUE())</f>
        <v>#N/A</v>
      </c>
      <c r="I255" s="4"/>
      <c r="J255" s="7" t="e">
        <f t="shared" si="4"/>
        <v>#N/A</v>
      </c>
      <c r="K255" s="17" t="e">
        <f>VLOOKUP(E255,'INVENTARIO '!$A$1:$F$487,4,FALSE())</f>
        <v>#N/A</v>
      </c>
      <c r="L255" s="113" t="e">
        <f>VLOOKUP(E255,'INVENTARIO '!$A$1:$F$436,5,TRUE())</f>
        <v>#N/A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4.25" hidden="1">
      <c r="A256" s="4">
        <v>79</v>
      </c>
      <c r="B256" s="4" t="s">
        <v>14</v>
      </c>
      <c r="C256" s="4"/>
      <c r="D256" s="40">
        <v>44809</v>
      </c>
      <c r="E256" s="4">
        <v>2</v>
      </c>
      <c r="F256" s="15" t="e">
        <f>VLOOKUP(E256,'INVENTARIO '!$A$1:$F$437,2,TRUE())</f>
        <v>#N/A</v>
      </c>
      <c r="G256" s="4">
        <v>1</v>
      </c>
      <c r="H256" s="130" t="e">
        <f>VLOOKUP(E256,'INVENTARIO '!$A$1:$F$476,6,TRUE())</f>
        <v>#N/A</v>
      </c>
      <c r="I256" s="4"/>
      <c r="J256" s="7" t="e">
        <f t="shared" si="4"/>
        <v>#N/A</v>
      </c>
      <c r="K256" s="17" t="e">
        <f>VLOOKUP(E256,'INVENTARIO '!$A$1:$F$487,4,FALSE())</f>
        <v>#N/A</v>
      </c>
      <c r="L256" s="114" t="e">
        <f>VLOOKUP(E256,'INVENTARIO '!$A$1:$F$436,5,TRUE())</f>
        <v>#N/A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4.25" hidden="1">
      <c r="A257" s="6">
        <v>80</v>
      </c>
      <c r="B257" s="6" t="s">
        <v>14</v>
      </c>
      <c r="C257" s="6"/>
      <c r="D257" s="39">
        <v>44809</v>
      </c>
      <c r="E257" s="6">
        <v>19</v>
      </c>
      <c r="F257" s="18" t="e">
        <f>VLOOKUP(E257,'INVENTARIO '!$A$1:$F$437,2,TRUE())</f>
        <v>#N/A</v>
      </c>
      <c r="G257" s="6">
        <v>4</v>
      </c>
      <c r="H257" s="130" t="e">
        <f>VLOOKUP(E257,'INVENTARIO '!$A$1:$F$476,6,TRUE())</f>
        <v>#N/A</v>
      </c>
      <c r="I257" s="6"/>
      <c r="J257" s="5" t="e">
        <f t="shared" si="4"/>
        <v>#N/A</v>
      </c>
      <c r="K257" s="17" t="e">
        <f>VLOOKUP(E257,'INVENTARIO '!$A$1:$F$487,4,FALSE())</f>
        <v>#N/A</v>
      </c>
      <c r="L257" s="114" t="e">
        <f>VLOOKUP(E257,'INVENTARIO '!$A$1:$F$436,5,TRUE())</f>
        <v>#N/A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4.25" hidden="1">
      <c r="A258" s="4">
        <v>81</v>
      </c>
      <c r="B258" s="4" t="s">
        <v>14</v>
      </c>
      <c r="C258" s="4"/>
      <c r="D258" s="40">
        <v>44809</v>
      </c>
      <c r="E258" s="4">
        <v>7</v>
      </c>
      <c r="F258" s="15" t="e">
        <f>VLOOKUP(E258,'INVENTARIO '!$A$1:$F$437,2,TRUE())</f>
        <v>#N/A</v>
      </c>
      <c r="G258" s="4">
        <v>4</v>
      </c>
      <c r="H258" s="130" t="e">
        <f>VLOOKUP(E258,'INVENTARIO '!$A$1:$F$476,6,TRUE())</f>
        <v>#N/A</v>
      </c>
      <c r="I258" s="4"/>
      <c r="J258" s="7" t="e">
        <f t="shared" si="4"/>
        <v>#N/A</v>
      </c>
      <c r="K258" s="17" t="e">
        <f>VLOOKUP(E258,'INVENTARIO '!$A$1:$F$487,4,FALSE())</f>
        <v>#N/A</v>
      </c>
      <c r="L258" s="114" t="e">
        <f>VLOOKUP(E258,'INVENTARIO '!$A$1:$F$436,5,TRUE())</f>
        <v>#N/A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4.25" hidden="1">
      <c r="A259" s="6">
        <v>82</v>
      </c>
      <c r="B259" s="6" t="s">
        <v>14</v>
      </c>
      <c r="C259" s="6"/>
      <c r="D259" s="39">
        <v>44809</v>
      </c>
      <c r="E259" s="6">
        <v>88</v>
      </c>
      <c r="F259" s="18" t="e">
        <f>VLOOKUP(E259,'INVENTARIO '!$A$1:$F$437,2,TRUE())</f>
        <v>#N/A</v>
      </c>
      <c r="G259" s="6">
        <v>1</v>
      </c>
      <c r="H259" s="130" t="e">
        <f>VLOOKUP(E259,'INVENTARIO '!$A$1:$F$476,6,TRUE())</f>
        <v>#N/A</v>
      </c>
      <c r="I259" s="6"/>
      <c r="J259" s="5" t="e">
        <f t="shared" si="4"/>
        <v>#N/A</v>
      </c>
      <c r="K259" s="17" t="e">
        <f>VLOOKUP(E259,'INVENTARIO '!$A$1:$F$487,4,FALSE())</f>
        <v>#N/A</v>
      </c>
      <c r="L259" s="114" t="e">
        <f>VLOOKUP(E259,'INVENTARIO '!$A$1:$F$436,5,TRUE())</f>
        <v>#N/A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4.25" hidden="1">
      <c r="A260" s="4">
        <v>83</v>
      </c>
      <c r="B260" s="4" t="s">
        <v>14</v>
      </c>
      <c r="C260" s="4"/>
      <c r="D260" s="40">
        <v>44809</v>
      </c>
      <c r="E260" s="4">
        <v>92</v>
      </c>
      <c r="F260" s="15" t="e">
        <f>VLOOKUP(E260,'INVENTARIO '!$A$1:$F$437,2,TRUE())</f>
        <v>#N/A</v>
      </c>
      <c r="G260" s="4">
        <v>1</v>
      </c>
      <c r="H260" s="130" t="e">
        <f>VLOOKUP(E260,'INVENTARIO '!$A$1:$F$476,6,TRUE())</f>
        <v>#N/A</v>
      </c>
      <c r="I260" s="4"/>
      <c r="J260" s="7" t="e">
        <f t="shared" si="4"/>
        <v>#N/A</v>
      </c>
      <c r="K260" s="17" t="e">
        <f>VLOOKUP(E260,'INVENTARIO '!$A$1:$F$487,4,FALSE())</f>
        <v>#N/A</v>
      </c>
      <c r="L260" s="114" t="e">
        <f>VLOOKUP(E260,'INVENTARIO '!$A$1:$F$436,5,TRUE())</f>
        <v>#N/A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4.25" hidden="1">
      <c r="A261" s="6">
        <v>84</v>
      </c>
      <c r="B261" s="6" t="s">
        <v>14</v>
      </c>
      <c r="C261" s="6"/>
      <c r="D261" s="39">
        <v>44809</v>
      </c>
      <c r="E261" s="6">
        <v>130</v>
      </c>
      <c r="F261" s="18" t="e">
        <f>VLOOKUP(E261,'INVENTARIO '!$A$1:$F$437,2,TRUE())</f>
        <v>#N/A</v>
      </c>
      <c r="G261" s="6">
        <v>2</v>
      </c>
      <c r="H261" s="130" t="e">
        <f>VLOOKUP(E261,'INVENTARIO '!$A$1:$F$476,6,TRUE())</f>
        <v>#N/A</v>
      </c>
      <c r="I261" s="6"/>
      <c r="J261" s="5" t="e">
        <f t="shared" si="4"/>
        <v>#N/A</v>
      </c>
      <c r="K261" s="17" t="e">
        <f>VLOOKUP(E261,'INVENTARIO '!$A$1:$F$487,4,FALSE())</f>
        <v>#N/A</v>
      </c>
      <c r="L261" s="114" t="e">
        <f>VLOOKUP(E261,'INVENTARIO '!$A$1:$F$436,5,TRUE())</f>
        <v>#N/A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4.25" hidden="1">
      <c r="A262" s="4">
        <v>85</v>
      </c>
      <c r="B262" s="4" t="s">
        <v>14</v>
      </c>
      <c r="C262" s="4"/>
      <c r="D262" s="40">
        <v>44809</v>
      </c>
      <c r="E262" s="4">
        <v>27</v>
      </c>
      <c r="F262" s="15" t="e">
        <f>VLOOKUP(E262,'INVENTARIO '!$A$1:$F$437,2,TRUE())</f>
        <v>#N/A</v>
      </c>
      <c r="G262" s="4">
        <v>4</v>
      </c>
      <c r="H262" s="130" t="e">
        <f>VLOOKUP(E262,'INVENTARIO '!$A$1:$F$476,6,TRUE())</f>
        <v>#N/A</v>
      </c>
      <c r="I262" s="4"/>
      <c r="J262" s="7" t="e">
        <f t="shared" si="4"/>
        <v>#N/A</v>
      </c>
      <c r="K262" s="17" t="e">
        <f>VLOOKUP(E262,'INVENTARIO '!$A$1:$F$487,4,FALSE())</f>
        <v>#N/A</v>
      </c>
      <c r="L262" s="114" t="e">
        <f>VLOOKUP(E262,'INVENTARIO '!$A$1:$F$436,5,TRUE())</f>
        <v>#N/A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4.25" hidden="1">
      <c r="A263" s="6">
        <v>86</v>
      </c>
      <c r="B263" s="6" t="s">
        <v>14</v>
      </c>
      <c r="C263" s="6"/>
      <c r="D263" s="39">
        <v>44809</v>
      </c>
      <c r="E263" s="6">
        <v>26</v>
      </c>
      <c r="F263" s="18" t="e">
        <f>VLOOKUP(E263,'INVENTARIO '!$A$1:$F$437,2,TRUE())</f>
        <v>#N/A</v>
      </c>
      <c r="G263" s="6">
        <v>6</v>
      </c>
      <c r="H263" s="130" t="e">
        <f>VLOOKUP(E263,'INVENTARIO '!$A$1:$F$476,6,TRUE())</f>
        <v>#N/A</v>
      </c>
      <c r="I263" s="6"/>
      <c r="J263" s="5" t="e">
        <f t="shared" si="4"/>
        <v>#N/A</v>
      </c>
      <c r="K263" s="17" t="e">
        <f>VLOOKUP(E263,'INVENTARIO '!$A$1:$F$487,4,FALSE())</f>
        <v>#N/A</v>
      </c>
      <c r="L263" s="114" t="e">
        <f>VLOOKUP(E263,'INVENTARIO '!$A$1:$F$436,5,TRUE())</f>
        <v>#N/A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4.25" hidden="1">
      <c r="A264" s="4">
        <v>5</v>
      </c>
      <c r="B264" s="4" t="s">
        <v>14</v>
      </c>
      <c r="C264" s="4"/>
      <c r="D264" s="40">
        <v>44819</v>
      </c>
      <c r="E264" s="4">
        <v>8</v>
      </c>
      <c r="F264" s="15" t="e">
        <f>VLOOKUP(E264,'INVENTARIO '!$A$1:$F$437,2,TRUE())</f>
        <v>#N/A</v>
      </c>
      <c r="G264" s="4">
        <v>2</v>
      </c>
      <c r="H264" s="130" t="e">
        <f t="shared" ref="H264:H327" si="5">VLOOKUP(E264,TBL_INVENTARIO,6,TRUE())</f>
        <v>#N/A</v>
      </c>
      <c r="I264" s="4"/>
      <c r="J264" s="7" t="e">
        <f t="shared" ref="J264:J308" si="6">(H264*G264)-I264</f>
        <v>#N/A</v>
      </c>
      <c r="K264" s="17" t="e">
        <f>VLOOKUP(E264,'INVENTARIO '!$A$1:$F$487,4,FALSE())</f>
        <v>#N/A</v>
      </c>
      <c r="L264" s="114" t="e">
        <f>VLOOKUP(E264,'INVENTARIO '!$A$1:$F$436,5,TRUE())</f>
        <v>#N/A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4.25" hidden="1">
      <c r="A265" s="6">
        <v>6</v>
      </c>
      <c r="B265" s="6" t="s">
        <v>14</v>
      </c>
      <c r="C265" s="6"/>
      <c r="D265" s="39">
        <v>44816</v>
      </c>
      <c r="E265" s="6">
        <v>15</v>
      </c>
      <c r="F265" s="18" t="e">
        <f>VLOOKUP(E265,'INVENTARIO '!$A$1:$F$437,2,TRUE())</f>
        <v>#N/A</v>
      </c>
      <c r="G265" s="6">
        <v>7</v>
      </c>
      <c r="H265" s="130" t="e">
        <f t="shared" si="5"/>
        <v>#N/A</v>
      </c>
      <c r="I265" s="6"/>
      <c r="J265" s="5" t="e">
        <f t="shared" si="6"/>
        <v>#N/A</v>
      </c>
      <c r="K265" s="17" t="e">
        <f>VLOOKUP(E265,'INVENTARIO '!$A$1:$F$487,4,FALSE())</f>
        <v>#N/A</v>
      </c>
      <c r="L265" s="114" t="e">
        <f>VLOOKUP(E265,'INVENTARIO '!$A$1:$F$436,5,TRUE())</f>
        <v>#N/A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4.25" hidden="1">
      <c r="A266" s="4">
        <v>7</v>
      </c>
      <c r="B266" s="4" t="s">
        <v>14</v>
      </c>
      <c r="C266" s="4"/>
      <c r="D266" s="40">
        <v>44819</v>
      </c>
      <c r="E266" s="4">
        <v>15</v>
      </c>
      <c r="F266" s="15" t="e">
        <f>VLOOKUP(E266,'INVENTARIO '!$A$1:$F$437,2,TRUE())</f>
        <v>#N/A</v>
      </c>
      <c r="G266" s="4">
        <v>5</v>
      </c>
      <c r="H266" s="130" t="e">
        <f t="shared" si="5"/>
        <v>#N/A</v>
      </c>
      <c r="I266" s="4"/>
      <c r="J266" s="7" t="e">
        <f t="shared" si="6"/>
        <v>#N/A</v>
      </c>
      <c r="K266" s="17" t="e">
        <f>VLOOKUP(E266,'INVENTARIO '!$A$1:$F$487,4,FALSE())</f>
        <v>#N/A</v>
      </c>
      <c r="L266" s="114" t="e">
        <f>VLOOKUP(E266,'INVENTARIO '!$A$1:$F$436,5,TRUE())</f>
        <v>#N/A</v>
      </c>
      <c r="M266" s="41" t="s">
        <v>15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4.25" hidden="1">
      <c r="A267" s="6">
        <v>8</v>
      </c>
      <c r="B267" s="6" t="s">
        <v>14</v>
      </c>
      <c r="C267" s="6"/>
      <c r="D267" s="39">
        <v>44816</v>
      </c>
      <c r="E267" s="6">
        <v>16</v>
      </c>
      <c r="F267" s="18" t="e">
        <f>VLOOKUP(E267,'INVENTARIO '!$A$1:$F$437,2,TRUE())</f>
        <v>#N/A</v>
      </c>
      <c r="G267" s="6">
        <v>3</v>
      </c>
      <c r="H267" s="130" t="e">
        <f t="shared" si="5"/>
        <v>#N/A</v>
      </c>
      <c r="I267" s="6"/>
      <c r="J267" s="5" t="e">
        <f t="shared" si="6"/>
        <v>#N/A</v>
      </c>
      <c r="K267" s="17" t="e">
        <f>VLOOKUP(E267,'INVENTARIO '!$A$1:$F$487,4,FALSE())</f>
        <v>#N/A</v>
      </c>
      <c r="L267" s="114" t="e">
        <f>VLOOKUP(E267,'INVENTARIO '!$A$1:$F$436,5,TRUE())</f>
        <v>#N/A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4.25" hidden="1">
      <c r="A268" s="4">
        <v>9</v>
      </c>
      <c r="B268" s="4" t="s">
        <v>14</v>
      </c>
      <c r="C268" s="4"/>
      <c r="D268" s="40">
        <v>44819</v>
      </c>
      <c r="E268" s="4">
        <v>16</v>
      </c>
      <c r="F268" s="15" t="e">
        <f>VLOOKUP(E268,'INVENTARIO '!$A$1:$F$437,2,TRUE())</f>
        <v>#N/A</v>
      </c>
      <c r="G268" s="4">
        <v>6</v>
      </c>
      <c r="H268" s="130" t="e">
        <f t="shared" si="5"/>
        <v>#N/A</v>
      </c>
      <c r="I268" s="4"/>
      <c r="J268" s="7" t="e">
        <f t="shared" si="6"/>
        <v>#N/A</v>
      </c>
      <c r="K268" s="17" t="e">
        <f>VLOOKUP(E268,'INVENTARIO '!$A$1:$F$487,4,FALSE())</f>
        <v>#N/A</v>
      </c>
      <c r="L268" s="114" t="e">
        <f>VLOOKUP(E268,'INVENTARIO '!$A$1:$F$436,5,TRUE())</f>
        <v>#N/A</v>
      </c>
      <c r="M268" s="41" t="s">
        <v>16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4.25" hidden="1">
      <c r="A269" s="6">
        <v>10</v>
      </c>
      <c r="B269" s="6" t="s">
        <v>14</v>
      </c>
      <c r="C269" s="6"/>
      <c r="D269" s="39">
        <v>44813</v>
      </c>
      <c r="E269" s="6">
        <v>16</v>
      </c>
      <c r="F269" s="18" t="e">
        <f>VLOOKUP(E269,'INVENTARIO '!$A$1:$F$437,2,TRUE())</f>
        <v>#N/A</v>
      </c>
      <c r="G269" s="6">
        <v>3</v>
      </c>
      <c r="H269" s="130" t="e">
        <f t="shared" si="5"/>
        <v>#N/A</v>
      </c>
      <c r="I269" s="6"/>
      <c r="J269" s="5" t="e">
        <f t="shared" si="6"/>
        <v>#N/A</v>
      </c>
      <c r="K269" s="17" t="e">
        <f>VLOOKUP(E269,'INVENTARIO '!$A$1:$F$487,4,FALSE())</f>
        <v>#N/A</v>
      </c>
      <c r="L269" s="114" t="e">
        <f>VLOOKUP(E269,'INVENTARIO '!$A$1:$F$436,5,TRUE())</f>
        <v>#N/A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4.25" hidden="1">
      <c r="A270" s="4">
        <v>11</v>
      </c>
      <c r="B270" s="4" t="s">
        <v>14</v>
      </c>
      <c r="C270" s="4"/>
      <c r="D270" s="40">
        <v>44816</v>
      </c>
      <c r="E270" s="4">
        <v>18</v>
      </c>
      <c r="F270" s="15" t="e">
        <f>VLOOKUP(E270,'INVENTARIO '!$A$1:$F$437,2,TRUE())</f>
        <v>#N/A</v>
      </c>
      <c r="G270" s="4">
        <v>3</v>
      </c>
      <c r="H270" s="130" t="e">
        <f t="shared" si="5"/>
        <v>#N/A</v>
      </c>
      <c r="I270" s="4"/>
      <c r="J270" s="7" t="e">
        <f t="shared" si="6"/>
        <v>#N/A</v>
      </c>
      <c r="K270" s="17" t="e">
        <f>VLOOKUP(E270,'INVENTARIO '!$A$1:$F$487,4,FALSE())</f>
        <v>#N/A</v>
      </c>
      <c r="L270" s="114" t="e">
        <f>VLOOKUP(E270,'INVENTARIO '!$A$1:$F$436,5,TRUE())</f>
        <v>#N/A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4.25" hidden="1">
      <c r="A271" s="6">
        <v>12</v>
      </c>
      <c r="B271" s="6" t="s">
        <v>14</v>
      </c>
      <c r="C271" s="6"/>
      <c r="D271" s="39">
        <v>44819</v>
      </c>
      <c r="E271" s="6">
        <v>18</v>
      </c>
      <c r="F271" s="18" t="e">
        <f>VLOOKUP(E271,'INVENTARIO '!$A$1:$F$437,2,TRUE())</f>
        <v>#N/A</v>
      </c>
      <c r="G271" s="6">
        <v>4</v>
      </c>
      <c r="H271" s="130" t="e">
        <f t="shared" si="5"/>
        <v>#N/A</v>
      </c>
      <c r="I271" s="6"/>
      <c r="J271" s="5" t="e">
        <f t="shared" si="6"/>
        <v>#N/A</v>
      </c>
      <c r="K271" s="17" t="e">
        <f>VLOOKUP(E271,'INVENTARIO '!$A$1:$F$487,4,FALSE())</f>
        <v>#N/A</v>
      </c>
      <c r="L271" s="114" t="e">
        <f>VLOOKUP(E271,'INVENTARIO '!$A$1:$F$436,5,TRUE())</f>
        <v>#N/A</v>
      </c>
      <c r="M271" s="6" t="s">
        <v>17</v>
      </c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4.25" hidden="1">
      <c r="A272" s="4">
        <v>13</v>
      </c>
      <c r="B272" s="4" t="s">
        <v>14</v>
      </c>
      <c r="C272" s="4"/>
      <c r="D272" s="40">
        <v>44816</v>
      </c>
      <c r="E272" s="4">
        <v>23</v>
      </c>
      <c r="F272" s="15" t="e">
        <f>VLOOKUP(E272,'INVENTARIO '!$A$1:$F$437,2,TRUE())</f>
        <v>#N/A</v>
      </c>
      <c r="G272" s="4">
        <v>3</v>
      </c>
      <c r="H272" s="130" t="e">
        <f t="shared" si="5"/>
        <v>#N/A</v>
      </c>
      <c r="I272" s="4"/>
      <c r="J272" s="7" t="e">
        <f t="shared" si="6"/>
        <v>#N/A</v>
      </c>
      <c r="K272" s="17" t="e">
        <f>VLOOKUP(E272,'INVENTARIO '!$A$1:$F$487,4,FALSE())</f>
        <v>#N/A</v>
      </c>
      <c r="L272" s="114" t="e">
        <f>VLOOKUP(E272,'INVENTARIO '!$A$1:$F$436,5,TRUE())</f>
        <v>#N/A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4.25" hidden="1">
      <c r="A273" s="6">
        <v>14</v>
      </c>
      <c r="B273" s="6" t="s">
        <v>14</v>
      </c>
      <c r="C273" s="6"/>
      <c r="D273" s="39">
        <v>44816</v>
      </c>
      <c r="E273" s="6">
        <v>22</v>
      </c>
      <c r="F273" s="18" t="e">
        <f>VLOOKUP(E273,'INVENTARIO '!$A$1:$F$437,2,TRUE())</f>
        <v>#N/A</v>
      </c>
      <c r="G273" s="6">
        <v>3</v>
      </c>
      <c r="H273" s="130" t="e">
        <f t="shared" si="5"/>
        <v>#N/A</v>
      </c>
      <c r="I273" s="6"/>
      <c r="J273" s="5" t="e">
        <f t="shared" si="6"/>
        <v>#N/A</v>
      </c>
      <c r="K273" s="17" t="e">
        <f>VLOOKUP(E273,'INVENTARIO '!$A$1:$F$487,4,FALSE())</f>
        <v>#N/A</v>
      </c>
      <c r="L273" s="114" t="e">
        <f>VLOOKUP(E273,'INVENTARIO '!$A$1:$F$436,5,TRUE())</f>
        <v>#N/A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4.25" hidden="1">
      <c r="A274" s="4">
        <v>15</v>
      </c>
      <c r="B274" s="4" t="s">
        <v>14</v>
      </c>
      <c r="C274" s="4"/>
      <c r="D274" s="40">
        <v>44813</v>
      </c>
      <c r="E274" s="4">
        <v>24</v>
      </c>
      <c r="F274" s="15" t="e">
        <f>VLOOKUP(E274,'INVENTARIO '!$A$1:$F$437,2,TRUE())</f>
        <v>#N/A</v>
      </c>
      <c r="G274" s="4">
        <v>4</v>
      </c>
      <c r="H274" s="130" t="e">
        <f t="shared" si="5"/>
        <v>#N/A</v>
      </c>
      <c r="I274" s="4"/>
      <c r="J274" s="7" t="e">
        <f t="shared" si="6"/>
        <v>#N/A</v>
      </c>
      <c r="K274" s="17" t="e">
        <f>VLOOKUP(E274,'INVENTARIO '!$A$1:$F$487,4,FALSE())</f>
        <v>#N/A</v>
      </c>
      <c r="L274" s="114" t="e">
        <f>VLOOKUP(E274,'INVENTARIO '!$A$1:$F$436,5,TRUE())</f>
        <v>#N/A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4.25" hidden="1">
      <c r="A275" s="6">
        <v>16</v>
      </c>
      <c r="B275" s="6" t="s">
        <v>14</v>
      </c>
      <c r="C275" s="6"/>
      <c r="D275" s="39">
        <v>44816</v>
      </c>
      <c r="E275" s="6">
        <v>24</v>
      </c>
      <c r="F275" s="18" t="e">
        <f>VLOOKUP(E275,'INVENTARIO '!$A$1:$F$437,2,TRUE())</f>
        <v>#N/A</v>
      </c>
      <c r="G275" s="6">
        <v>4</v>
      </c>
      <c r="H275" s="130" t="e">
        <f t="shared" si="5"/>
        <v>#N/A</v>
      </c>
      <c r="I275" s="6"/>
      <c r="J275" s="5" t="e">
        <f t="shared" si="6"/>
        <v>#N/A</v>
      </c>
      <c r="K275" s="17" t="e">
        <f>VLOOKUP(E275,'INVENTARIO '!$A$1:$F$487,4,FALSE())</f>
        <v>#N/A</v>
      </c>
      <c r="L275" s="114" t="e">
        <f>VLOOKUP(E275,'INVENTARIO '!$A$1:$F$436,5,TRUE())</f>
        <v>#N/A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4.25" hidden="1">
      <c r="A276" s="4">
        <v>17</v>
      </c>
      <c r="B276" s="4" t="s">
        <v>14</v>
      </c>
      <c r="C276" s="4"/>
      <c r="D276" s="40">
        <v>44816</v>
      </c>
      <c r="E276" s="4">
        <v>128</v>
      </c>
      <c r="F276" s="15" t="e">
        <f>VLOOKUP(E276,'INVENTARIO '!$A$1:$F$437,2,TRUE())</f>
        <v>#N/A</v>
      </c>
      <c r="G276" s="4">
        <v>2</v>
      </c>
      <c r="H276" s="130" t="e">
        <f t="shared" si="5"/>
        <v>#N/A</v>
      </c>
      <c r="I276" s="4"/>
      <c r="J276" s="7" t="e">
        <f t="shared" si="6"/>
        <v>#N/A</v>
      </c>
      <c r="K276" s="17" t="e">
        <f>VLOOKUP(E276,'INVENTARIO '!$A$1:$F$487,4,FALSE())</f>
        <v>#N/A</v>
      </c>
      <c r="L276" s="114" t="e">
        <f>VLOOKUP(E276,'INVENTARIO '!$A$1:$F$436,5,TRUE())</f>
        <v>#N/A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4.25" hidden="1">
      <c r="A277" s="6">
        <v>18</v>
      </c>
      <c r="B277" s="6" t="s">
        <v>14</v>
      </c>
      <c r="C277" s="6"/>
      <c r="D277" s="39">
        <v>44813</v>
      </c>
      <c r="E277" s="6">
        <v>128</v>
      </c>
      <c r="F277" s="18" t="e">
        <f>VLOOKUP(E277,'INVENTARIO '!$A$1:$F$437,2,TRUE())</f>
        <v>#N/A</v>
      </c>
      <c r="G277" s="6">
        <v>2</v>
      </c>
      <c r="H277" s="130" t="e">
        <f t="shared" si="5"/>
        <v>#N/A</v>
      </c>
      <c r="I277" s="6"/>
      <c r="J277" s="5" t="e">
        <f t="shared" si="6"/>
        <v>#N/A</v>
      </c>
      <c r="K277" s="17" t="e">
        <f>VLOOKUP(E277,'INVENTARIO '!$A$1:$F$487,4,FALSE())</f>
        <v>#N/A</v>
      </c>
      <c r="L277" s="114" t="e">
        <f>VLOOKUP(E277,'INVENTARIO '!$A$1:$F$436,5,TRUE())</f>
        <v>#N/A</v>
      </c>
      <c r="M277" s="6" t="s">
        <v>18</v>
      </c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4.25" hidden="1">
      <c r="A278" s="4">
        <v>19</v>
      </c>
      <c r="B278" s="4" t="s">
        <v>14</v>
      </c>
      <c r="C278" s="4"/>
      <c r="D278" s="40">
        <v>44813</v>
      </c>
      <c r="E278" s="4">
        <v>27</v>
      </c>
      <c r="F278" s="15" t="e">
        <f>VLOOKUP(E278,'INVENTARIO '!$A$1:$F$437,2,TRUE())</f>
        <v>#N/A</v>
      </c>
      <c r="G278" s="4">
        <v>2</v>
      </c>
      <c r="H278" s="130" t="e">
        <f t="shared" si="5"/>
        <v>#N/A</v>
      </c>
      <c r="I278" s="4"/>
      <c r="J278" s="7" t="e">
        <f t="shared" si="6"/>
        <v>#N/A</v>
      </c>
      <c r="K278" s="17" t="e">
        <f>VLOOKUP(E278,'INVENTARIO '!$A$1:$F$487,4,FALSE())</f>
        <v>#N/A</v>
      </c>
      <c r="L278" s="114" t="e">
        <f>VLOOKUP(E278,'INVENTARIO '!$A$1:$F$436,5,TRUE())</f>
        <v>#N/A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4.25" hidden="1">
      <c r="A279" s="6">
        <v>20</v>
      </c>
      <c r="B279" s="6" t="s">
        <v>14</v>
      </c>
      <c r="C279" s="6"/>
      <c r="D279" s="39">
        <v>44816</v>
      </c>
      <c r="E279" s="6">
        <v>27</v>
      </c>
      <c r="F279" s="18" t="e">
        <f>VLOOKUP(E279,'INVENTARIO '!$A$1:$F$437,2,TRUE())</f>
        <v>#N/A</v>
      </c>
      <c r="G279" s="6">
        <v>2</v>
      </c>
      <c r="H279" s="130" t="e">
        <f t="shared" si="5"/>
        <v>#N/A</v>
      </c>
      <c r="I279" s="6"/>
      <c r="J279" s="5" t="e">
        <f t="shared" si="6"/>
        <v>#N/A</v>
      </c>
      <c r="K279" s="17" t="e">
        <f>VLOOKUP(E279,'INVENTARIO '!$A$1:$F$487,4,FALSE())</f>
        <v>#N/A</v>
      </c>
      <c r="L279" s="114" t="e">
        <f>VLOOKUP(E279,'INVENTARIO '!$A$1:$F$436,5,TRUE())</f>
        <v>#N/A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4.25" hidden="1">
      <c r="A280" s="4">
        <v>21</v>
      </c>
      <c r="B280" s="4" t="s">
        <v>14</v>
      </c>
      <c r="C280" s="4"/>
      <c r="D280" s="40">
        <v>44819</v>
      </c>
      <c r="E280" s="4">
        <v>27</v>
      </c>
      <c r="F280" s="15" t="e">
        <f>VLOOKUP(E280,'INVENTARIO '!$A$1:$F$437,2,TRUE())</f>
        <v>#N/A</v>
      </c>
      <c r="G280" s="4">
        <v>3</v>
      </c>
      <c r="H280" s="130" t="e">
        <f t="shared" si="5"/>
        <v>#N/A</v>
      </c>
      <c r="I280" s="4"/>
      <c r="J280" s="7" t="e">
        <f t="shared" si="6"/>
        <v>#N/A</v>
      </c>
      <c r="K280" s="17" t="e">
        <f>VLOOKUP(E280,'INVENTARIO '!$A$1:$F$487,4,FALSE())</f>
        <v>#N/A</v>
      </c>
      <c r="L280" s="114" t="e">
        <f>VLOOKUP(E280,'INVENTARIO '!$A$1:$F$436,5,TRUE())</f>
        <v>#N/A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4.25" hidden="1">
      <c r="A281" s="6">
        <v>22</v>
      </c>
      <c r="B281" s="6" t="s">
        <v>14</v>
      </c>
      <c r="C281" s="6"/>
      <c r="D281" s="39">
        <v>44819</v>
      </c>
      <c r="E281" s="6">
        <v>28</v>
      </c>
      <c r="F281" s="18" t="e">
        <f>VLOOKUP(E281,'INVENTARIO '!$A$1:$F$437,2,TRUE())</f>
        <v>#N/A</v>
      </c>
      <c r="G281" s="6">
        <v>2</v>
      </c>
      <c r="H281" s="130" t="e">
        <f t="shared" si="5"/>
        <v>#N/A</v>
      </c>
      <c r="I281" s="6"/>
      <c r="J281" s="5" t="e">
        <f t="shared" si="6"/>
        <v>#N/A</v>
      </c>
      <c r="K281" s="17" t="e">
        <f>VLOOKUP(E281,'INVENTARIO '!$A$1:$F$487,4,FALSE())</f>
        <v>#N/A</v>
      </c>
      <c r="L281" s="114" t="e">
        <f>VLOOKUP(E281,'INVENTARIO '!$A$1:$F$436,5,TRUE())</f>
        <v>#N/A</v>
      </c>
      <c r="M281" s="6"/>
      <c r="N281" s="6"/>
      <c r="O281" s="6"/>
      <c r="P281" s="42"/>
      <c r="Q281" s="6" t="s">
        <v>19</v>
      </c>
      <c r="R281" s="6"/>
      <c r="S281" s="6"/>
      <c r="T281" s="6"/>
      <c r="U281" s="6"/>
      <c r="V281" s="6"/>
      <c r="W281" s="6"/>
      <c r="X281" s="6"/>
      <c r="Y281" s="6"/>
    </row>
    <row r="282" spans="1:25" ht="14.25" hidden="1">
      <c r="A282" s="4">
        <v>23</v>
      </c>
      <c r="B282" s="4" t="s">
        <v>14</v>
      </c>
      <c r="C282" s="4"/>
      <c r="D282" s="40">
        <v>44813</v>
      </c>
      <c r="E282" s="4">
        <v>29</v>
      </c>
      <c r="F282" s="15" t="e">
        <f>VLOOKUP(E282,'INVENTARIO '!$A$1:$F$437,2,TRUE())</f>
        <v>#N/A</v>
      </c>
      <c r="G282" s="4">
        <v>2</v>
      </c>
      <c r="H282" s="130" t="e">
        <f t="shared" si="5"/>
        <v>#N/A</v>
      </c>
      <c r="I282" s="4"/>
      <c r="J282" s="7" t="e">
        <f t="shared" si="6"/>
        <v>#N/A</v>
      </c>
      <c r="K282" s="17" t="e">
        <f>VLOOKUP(E282,'INVENTARIO '!$A$1:$F$487,4,FALSE())</f>
        <v>#N/A</v>
      </c>
      <c r="L282" s="114" t="e">
        <f>VLOOKUP(E282,'INVENTARIO '!$A$1:$F$436,5,TRUE())</f>
        <v>#N/A</v>
      </c>
      <c r="M282" s="4"/>
      <c r="N282" s="4"/>
      <c r="O282" s="4"/>
      <c r="P282" s="14"/>
      <c r="Q282" s="4" t="s">
        <v>20</v>
      </c>
      <c r="R282" s="4"/>
      <c r="S282" s="4"/>
      <c r="T282" s="4"/>
      <c r="U282" s="4"/>
      <c r="V282" s="4"/>
      <c r="W282" s="4"/>
      <c r="X282" s="4"/>
      <c r="Y282" s="4"/>
    </row>
    <row r="283" spans="1:25" ht="14.25" hidden="1">
      <c r="A283" s="6">
        <v>24</v>
      </c>
      <c r="B283" s="6" t="s">
        <v>14</v>
      </c>
      <c r="C283" s="6"/>
      <c r="D283" s="39">
        <v>44816</v>
      </c>
      <c r="E283" s="6">
        <v>29</v>
      </c>
      <c r="F283" s="18" t="e">
        <f>VLOOKUP(E283,'INVENTARIO '!$A$1:$F$437,2,TRUE())</f>
        <v>#N/A</v>
      </c>
      <c r="G283" s="6">
        <v>2</v>
      </c>
      <c r="H283" s="130" t="e">
        <f t="shared" si="5"/>
        <v>#N/A</v>
      </c>
      <c r="I283" s="6"/>
      <c r="J283" s="5" t="e">
        <f t="shared" si="6"/>
        <v>#N/A</v>
      </c>
      <c r="K283" s="17" t="e">
        <f>VLOOKUP(E283,'INVENTARIO '!$A$1:$F$487,4,FALSE())</f>
        <v>#N/A</v>
      </c>
      <c r="L283" s="114" t="e">
        <f>VLOOKUP(E283,'INVENTARIO '!$A$1:$F$436,5,TRUE())</f>
        <v>#N/A</v>
      </c>
      <c r="M283" s="6" t="s">
        <v>21</v>
      </c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4.25" hidden="1">
      <c r="A284" s="4">
        <v>25</v>
      </c>
      <c r="B284" s="4" t="s">
        <v>14</v>
      </c>
      <c r="C284" s="4"/>
      <c r="D284" s="40">
        <v>44819</v>
      </c>
      <c r="E284" s="4">
        <v>57</v>
      </c>
      <c r="F284" s="15" t="e">
        <f>VLOOKUP(E284,'INVENTARIO '!$A$1:$F$437,2,TRUE())</f>
        <v>#N/A</v>
      </c>
      <c r="G284" s="4">
        <v>2</v>
      </c>
      <c r="H284" s="130" t="e">
        <f t="shared" si="5"/>
        <v>#N/A</v>
      </c>
      <c r="I284" s="4"/>
      <c r="J284" s="7" t="e">
        <f t="shared" si="6"/>
        <v>#N/A</v>
      </c>
      <c r="K284" s="17" t="e">
        <f>VLOOKUP(E284,'INVENTARIO '!$A$1:$F$487,4,FALSE())</f>
        <v>#N/A</v>
      </c>
      <c r="L284" s="114" t="e">
        <f>VLOOKUP(E284,'INVENTARIO '!$A$1:$F$436,5,TRUE())</f>
        <v>#N/A</v>
      </c>
      <c r="M284" s="4" t="s">
        <v>22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4.25" hidden="1">
      <c r="A285" s="6">
        <v>26</v>
      </c>
      <c r="B285" s="6" t="s">
        <v>13</v>
      </c>
      <c r="C285" s="6"/>
      <c r="D285" s="39">
        <v>44806</v>
      </c>
      <c r="E285" s="6">
        <v>60</v>
      </c>
      <c r="F285" s="18" t="e">
        <f>VLOOKUP(E285,'INVENTARIO '!$A$1:$F$437,2,TRUE())</f>
        <v>#N/A</v>
      </c>
      <c r="G285" s="6">
        <v>-1</v>
      </c>
      <c r="H285" s="130" t="e">
        <f t="shared" si="5"/>
        <v>#N/A</v>
      </c>
      <c r="I285" s="6"/>
      <c r="J285" s="5" t="e">
        <f t="shared" si="6"/>
        <v>#N/A</v>
      </c>
      <c r="K285" s="17" t="e">
        <f>VLOOKUP(E285,'INVENTARIO '!$A$1:$F$487,4,FALSE())</f>
        <v>#N/A</v>
      </c>
      <c r="L285" s="114" t="e">
        <f>VLOOKUP(E285,'INVENTARIO '!$A$1:$F$436,5,TRUE())</f>
        <v>#N/A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4.25" hidden="1">
      <c r="A286" s="42">
        <v>27</v>
      </c>
      <c r="B286" s="42" t="s">
        <v>13</v>
      </c>
      <c r="C286" s="42"/>
      <c r="D286" s="43">
        <v>44814</v>
      </c>
      <c r="E286" s="42">
        <v>75</v>
      </c>
      <c r="F286" s="44" t="e">
        <f>VLOOKUP(E286,'INVENTARIO '!$A$1:$F$437,2,TRUE())</f>
        <v>#N/A</v>
      </c>
      <c r="G286" s="42">
        <v>-1</v>
      </c>
      <c r="H286" s="130" t="e">
        <f t="shared" si="5"/>
        <v>#N/A</v>
      </c>
      <c r="I286" s="42"/>
      <c r="J286" s="7" t="e">
        <f t="shared" si="6"/>
        <v>#N/A</v>
      </c>
      <c r="K286" s="45" t="e">
        <f>VLOOKUP(E286,'INVENTARIO '!$A$1:$F$487,4,FALSE())</f>
        <v>#N/A</v>
      </c>
      <c r="L286" s="115" t="e">
        <f>VLOOKUP(E286,'INVENTARIO '!$A$1:$F$436,5,TRUE())</f>
        <v>#N/A</v>
      </c>
      <c r="M286" s="42" t="s">
        <v>23</v>
      </c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4.25" hidden="1">
      <c r="A287" s="6">
        <v>28</v>
      </c>
      <c r="B287" s="6" t="s">
        <v>14</v>
      </c>
      <c r="C287" s="6"/>
      <c r="D287" s="39">
        <v>44820</v>
      </c>
      <c r="E287" s="6">
        <v>76</v>
      </c>
      <c r="F287" s="18" t="e">
        <f>VLOOKUP(E287,'INVENTARIO '!$A$1:$F$437,2,TRUE())</f>
        <v>#N/A</v>
      </c>
      <c r="G287" s="6">
        <v>6</v>
      </c>
      <c r="H287" s="130" t="e">
        <f t="shared" si="5"/>
        <v>#N/A</v>
      </c>
      <c r="I287" s="6"/>
      <c r="J287" s="5" t="e">
        <f t="shared" si="6"/>
        <v>#N/A</v>
      </c>
      <c r="K287" s="17" t="e">
        <f>VLOOKUP(E287,'INVENTARIO '!$A$1:$F$487,4,FALSE())</f>
        <v>#N/A</v>
      </c>
      <c r="L287" s="114" t="e">
        <f>VLOOKUP(E287,'INVENTARIO '!$A$1:$F$436,5,TRUE())</f>
        <v>#N/A</v>
      </c>
      <c r="M287" s="6" t="s">
        <v>24</v>
      </c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4.25" hidden="1">
      <c r="A288" s="4">
        <v>29</v>
      </c>
      <c r="B288" s="4" t="s">
        <v>14</v>
      </c>
      <c r="C288" s="4"/>
      <c r="D288" s="40">
        <v>44816</v>
      </c>
      <c r="E288" s="4">
        <v>77</v>
      </c>
      <c r="F288" s="15" t="e">
        <f>VLOOKUP(E288,'INVENTARIO '!$A$1:$F$437,2,TRUE())</f>
        <v>#N/A</v>
      </c>
      <c r="G288" s="4">
        <v>1</v>
      </c>
      <c r="H288" s="130" t="e">
        <f t="shared" si="5"/>
        <v>#N/A</v>
      </c>
      <c r="I288" s="4"/>
      <c r="J288" s="7" t="e">
        <f t="shared" si="6"/>
        <v>#N/A</v>
      </c>
      <c r="K288" s="17" t="e">
        <f>VLOOKUP(E288,'INVENTARIO '!$A$1:$F$487,4,FALSE())</f>
        <v>#N/A</v>
      </c>
      <c r="L288" s="114" t="e">
        <f>VLOOKUP(E288,'INVENTARIO '!$A$1:$F$436,5,TRUE())</f>
        <v>#N/A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4.25" hidden="1">
      <c r="A289" s="6">
        <v>30</v>
      </c>
      <c r="B289" s="6" t="s">
        <v>14</v>
      </c>
      <c r="C289" s="6"/>
      <c r="D289" s="39">
        <v>44813</v>
      </c>
      <c r="E289" s="6">
        <v>5</v>
      </c>
      <c r="F289" s="18" t="e">
        <f>VLOOKUP(E289,'INVENTARIO '!$A$1:$F$437,2,TRUE())</f>
        <v>#N/A</v>
      </c>
      <c r="G289" s="6">
        <v>1</v>
      </c>
      <c r="H289" s="130" t="e">
        <f t="shared" si="5"/>
        <v>#N/A</v>
      </c>
      <c r="I289" s="6"/>
      <c r="J289" s="5" t="e">
        <f t="shared" si="6"/>
        <v>#N/A</v>
      </c>
      <c r="K289" s="17" t="e">
        <f>VLOOKUP(E289,'INVENTARIO '!$A$1:$F$487,4,FALSE())</f>
        <v>#N/A</v>
      </c>
      <c r="L289" s="114" t="e">
        <f>VLOOKUP(E289,'INVENTARIO '!$A$1:$F$436,5,TRUE())</f>
        <v>#N/A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4.25" hidden="1">
      <c r="A290" s="4">
        <v>36</v>
      </c>
      <c r="B290" s="4" t="s">
        <v>14</v>
      </c>
      <c r="C290" s="4"/>
      <c r="D290" s="40">
        <v>44816</v>
      </c>
      <c r="E290" s="4">
        <v>130</v>
      </c>
      <c r="F290" s="15" t="e">
        <f>VLOOKUP(E290,'INVENTARIO '!$A$1:$F$437,2,TRUE())</f>
        <v>#N/A</v>
      </c>
      <c r="G290" s="4">
        <v>1</v>
      </c>
      <c r="H290" s="130" t="e">
        <f t="shared" si="5"/>
        <v>#N/A</v>
      </c>
      <c r="I290" s="4"/>
      <c r="J290" s="7" t="e">
        <f t="shared" si="6"/>
        <v>#N/A</v>
      </c>
      <c r="K290" s="17" t="e">
        <f>VLOOKUP(E290,'INVENTARIO '!$A$1:$F$487,4,FALSE())</f>
        <v>#N/A</v>
      </c>
      <c r="L290" s="114" t="e">
        <f>VLOOKUP(E290,'INVENTARIO '!$A$1:$F$436,5,TRUE())</f>
        <v>#N/A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4.25" hidden="1">
      <c r="A291" s="6">
        <v>37</v>
      </c>
      <c r="B291" s="6" t="s">
        <v>14</v>
      </c>
      <c r="C291" s="6"/>
      <c r="D291" s="39">
        <v>44816</v>
      </c>
      <c r="E291" s="6">
        <v>131</v>
      </c>
      <c r="F291" s="18" t="e">
        <f>VLOOKUP(E291,'INVENTARIO '!$A$1:$F$437,2,TRUE())</f>
        <v>#N/A</v>
      </c>
      <c r="G291" s="6">
        <v>2</v>
      </c>
      <c r="H291" s="130" t="e">
        <f t="shared" si="5"/>
        <v>#N/A</v>
      </c>
      <c r="I291" s="6"/>
      <c r="J291" s="5" t="e">
        <f t="shared" si="6"/>
        <v>#N/A</v>
      </c>
      <c r="K291" s="17" t="e">
        <f>VLOOKUP(E291,'INVENTARIO '!$A$1:$F$487,4,FALSE())</f>
        <v>#N/A</v>
      </c>
      <c r="L291" s="114" t="e">
        <f>VLOOKUP(E291,'INVENTARIO '!$A$1:$F$436,5,TRUE())</f>
        <v>#N/A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4.25" hidden="1">
      <c r="A292" s="4">
        <v>38</v>
      </c>
      <c r="B292" s="4" t="s">
        <v>14</v>
      </c>
      <c r="C292" s="4"/>
      <c r="D292" s="40">
        <v>44819</v>
      </c>
      <c r="E292" s="4">
        <v>131</v>
      </c>
      <c r="F292" s="15" t="e">
        <f>VLOOKUP(E292,'INVENTARIO '!$A$1:$F$437,2,TRUE())</f>
        <v>#N/A</v>
      </c>
      <c r="G292" s="4">
        <v>1</v>
      </c>
      <c r="H292" s="130" t="e">
        <f t="shared" si="5"/>
        <v>#N/A</v>
      </c>
      <c r="I292" s="4"/>
      <c r="J292" s="7" t="e">
        <f t="shared" si="6"/>
        <v>#N/A</v>
      </c>
      <c r="K292" s="17" t="e">
        <f>VLOOKUP(E292,'INVENTARIO '!$A$1:$F$487,4,FALSE())</f>
        <v>#N/A</v>
      </c>
      <c r="L292" s="114" t="e">
        <f>VLOOKUP(E292,'INVENTARIO '!$A$1:$F$436,5,TRUE())</f>
        <v>#N/A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4.25" hidden="1">
      <c r="A293" s="6">
        <v>39</v>
      </c>
      <c r="B293" s="6" t="s">
        <v>14</v>
      </c>
      <c r="C293" s="6"/>
      <c r="D293" s="39">
        <v>44819</v>
      </c>
      <c r="E293" s="6">
        <v>98</v>
      </c>
      <c r="F293" s="18" t="e">
        <f>VLOOKUP(E293,'INVENTARIO '!$A$1:$F$437,2,TRUE())</f>
        <v>#N/A</v>
      </c>
      <c r="G293" s="6">
        <v>1</v>
      </c>
      <c r="H293" s="130" t="e">
        <f t="shared" si="5"/>
        <v>#N/A</v>
      </c>
      <c r="I293" s="6"/>
      <c r="J293" s="5" t="e">
        <f t="shared" si="6"/>
        <v>#N/A</v>
      </c>
      <c r="K293" s="17" t="e">
        <f>VLOOKUP(E293,'INVENTARIO '!$A$1:$F$487,4,FALSE())</f>
        <v>#N/A</v>
      </c>
      <c r="L293" s="114" t="e">
        <f>VLOOKUP(E293,'INVENTARIO '!$A$1:$F$436,5,TRUE())</f>
        <v>#N/A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4.25" hidden="1">
      <c r="A294" s="4">
        <v>40</v>
      </c>
      <c r="B294" s="4" t="s">
        <v>14</v>
      </c>
      <c r="C294" s="4"/>
      <c r="D294" s="40">
        <v>44819</v>
      </c>
      <c r="E294" s="4">
        <v>133</v>
      </c>
      <c r="F294" s="15" t="e">
        <f>VLOOKUP(E294,'INVENTARIO '!$A$1:$F$437,2,TRUE())</f>
        <v>#N/A</v>
      </c>
      <c r="G294" s="4">
        <v>3</v>
      </c>
      <c r="H294" s="130" t="e">
        <f t="shared" si="5"/>
        <v>#N/A</v>
      </c>
      <c r="I294" s="4"/>
      <c r="J294" s="7" t="e">
        <f t="shared" si="6"/>
        <v>#N/A</v>
      </c>
      <c r="K294" s="17" t="e">
        <f>VLOOKUP(E294,'INVENTARIO '!$A$1:$F$487,4,FALSE())</f>
        <v>#N/A</v>
      </c>
      <c r="L294" s="114" t="e">
        <f>VLOOKUP(E294,'INVENTARIO '!$A$1:$F$436,5,TRUE())</f>
        <v>#N/A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4.25" hidden="1">
      <c r="A295" s="6">
        <v>41</v>
      </c>
      <c r="B295" s="6" t="s">
        <v>14</v>
      </c>
      <c r="C295" s="6"/>
      <c r="D295" s="39">
        <v>44816</v>
      </c>
      <c r="E295" s="6">
        <v>131</v>
      </c>
      <c r="F295" s="18" t="e">
        <f>VLOOKUP(E295,'INVENTARIO '!$A$1:$F$437,2,TRUE())</f>
        <v>#N/A</v>
      </c>
      <c r="G295" s="6">
        <v>1</v>
      </c>
      <c r="H295" s="130" t="e">
        <f t="shared" si="5"/>
        <v>#N/A</v>
      </c>
      <c r="I295" s="6"/>
      <c r="J295" s="5" t="e">
        <f t="shared" si="6"/>
        <v>#N/A</v>
      </c>
      <c r="K295" s="17" t="e">
        <f>VLOOKUP(E295,'INVENTARIO '!$A$1:$F$487,4,FALSE())</f>
        <v>#N/A</v>
      </c>
      <c r="L295" s="114" t="e">
        <f>VLOOKUP(E295,'INVENTARIO '!$A$1:$F$436,5,TRUE())</f>
        <v>#N/A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4.25" hidden="1">
      <c r="A296" s="4">
        <v>42</v>
      </c>
      <c r="B296" s="4" t="s">
        <v>14</v>
      </c>
      <c r="C296" s="4"/>
      <c r="D296" s="40"/>
      <c r="E296" s="4"/>
      <c r="F296" s="15" t="e">
        <f>VLOOKUP(E296,'INVENTARIO '!$A$1:$F$437,2,TRUE())</f>
        <v>#N/A</v>
      </c>
      <c r="G296" s="4"/>
      <c r="H296" s="130" t="e">
        <f t="shared" si="5"/>
        <v>#N/A</v>
      </c>
      <c r="I296" s="4"/>
      <c r="J296" s="7" t="e">
        <f t="shared" si="6"/>
        <v>#N/A</v>
      </c>
      <c r="K296" s="34" t="e">
        <f>VLOOKUP(E296,'INVENTARIO '!$A$1:$F$487,4,FALSE())</f>
        <v>#N/A</v>
      </c>
      <c r="L296" s="114" t="e">
        <f>VLOOKUP(E296,'INVENTARIO '!$A$1:$F$436,5,TRUE())</f>
        <v>#N/A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4.25" hidden="1">
      <c r="A297" s="6">
        <v>63</v>
      </c>
      <c r="B297" s="6" t="s">
        <v>14</v>
      </c>
      <c r="C297" s="6"/>
      <c r="D297" s="39">
        <v>44824</v>
      </c>
      <c r="E297" s="6">
        <v>25</v>
      </c>
      <c r="F297" s="18" t="e">
        <f>VLOOKUP(E297,'INVENTARIO '!$A$1:$F$437,2,TRUE())</f>
        <v>#N/A</v>
      </c>
      <c r="G297" s="6">
        <v>1</v>
      </c>
      <c r="H297" s="130" t="e">
        <f t="shared" si="5"/>
        <v>#N/A</v>
      </c>
      <c r="I297" s="6"/>
      <c r="J297" s="5" t="e">
        <f t="shared" si="6"/>
        <v>#N/A</v>
      </c>
      <c r="K297" s="17" t="e">
        <f>VLOOKUP(E297,'INVENTARIO '!$A$1:$F$487,4,FALSE())</f>
        <v>#N/A</v>
      </c>
      <c r="L297" s="116" t="e">
        <f>VLOOKUP(E297,'INVENTARIO '!$A$1:$F$436,5,TRUE())</f>
        <v>#N/A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4.25" hidden="1">
      <c r="A298" s="4">
        <v>64</v>
      </c>
      <c r="B298" s="4" t="s">
        <v>14</v>
      </c>
      <c r="C298" s="4"/>
      <c r="D298" s="40">
        <v>44824</v>
      </c>
      <c r="E298" s="4">
        <v>24</v>
      </c>
      <c r="F298" s="15" t="e">
        <f>VLOOKUP(E298,'INVENTARIO '!$A$1:$F$437,2,TRUE())</f>
        <v>#N/A</v>
      </c>
      <c r="G298" s="4">
        <v>5</v>
      </c>
      <c r="H298" s="130" t="e">
        <f t="shared" si="5"/>
        <v>#N/A</v>
      </c>
      <c r="I298" s="4"/>
      <c r="J298" s="7" t="e">
        <f t="shared" si="6"/>
        <v>#N/A</v>
      </c>
      <c r="K298" s="17" t="e">
        <f>VLOOKUP(E298,'INVENTARIO '!$A$1:$F$487,4,FALSE())</f>
        <v>#N/A</v>
      </c>
      <c r="L298" s="116" t="e">
        <f>VLOOKUP(E298,'INVENTARIO '!$A$1:$F$436,5,TRUE())</f>
        <v>#N/A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4.25" hidden="1">
      <c r="A299" s="6">
        <v>65</v>
      </c>
      <c r="B299" s="6" t="s">
        <v>14</v>
      </c>
      <c r="C299" s="6"/>
      <c r="D299" s="39">
        <v>44824</v>
      </c>
      <c r="E299" s="6">
        <v>18</v>
      </c>
      <c r="F299" s="18" t="e">
        <f>VLOOKUP(E299,'INVENTARIO '!$A$1:$F$437,2,TRUE())</f>
        <v>#N/A</v>
      </c>
      <c r="G299" s="6">
        <v>1</v>
      </c>
      <c r="H299" s="130" t="e">
        <f t="shared" si="5"/>
        <v>#N/A</v>
      </c>
      <c r="I299" s="6"/>
      <c r="J299" s="5" t="e">
        <f t="shared" si="6"/>
        <v>#N/A</v>
      </c>
      <c r="K299" s="17" t="e">
        <f>VLOOKUP(E299,'INVENTARIO '!$A$1:$F$487,4,FALSE())</f>
        <v>#N/A</v>
      </c>
      <c r="L299" s="116" t="e">
        <f>VLOOKUP(E299,'INVENTARIO '!$A$1:$F$436,5,TRUE())</f>
        <v>#N/A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4.25" hidden="1">
      <c r="A300" s="4">
        <v>66</v>
      </c>
      <c r="B300" s="4" t="s">
        <v>14</v>
      </c>
      <c r="C300" s="4"/>
      <c r="D300" s="40">
        <v>44824</v>
      </c>
      <c r="E300" s="4">
        <v>29</v>
      </c>
      <c r="F300" s="15" t="e">
        <f>VLOOKUP(E300,'INVENTARIO '!$A$1:$F$437,2,TRUE())</f>
        <v>#N/A</v>
      </c>
      <c r="G300" s="4">
        <v>3</v>
      </c>
      <c r="H300" s="130" t="e">
        <f t="shared" si="5"/>
        <v>#N/A</v>
      </c>
      <c r="I300" s="4"/>
      <c r="J300" s="7" t="e">
        <f t="shared" si="6"/>
        <v>#N/A</v>
      </c>
      <c r="K300" s="17" t="e">
        <f>VLOOKUP(E300,'INVENTARIO '!$A$1:$F$487,4,FALSE())</f>
        <v>#N/A</v>
      </c>
      <c r="L300" s="116" t="e">
        <f>VLOOKUP(E300,'INVENTARIO '!$A$1:$F$436,5,TRUE())</f>
        <v>#N/A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4.25" hidden="1">
      <c r="A301" s="6">
        <v>67</v>
      </c>
      <c r="B301" s="6" t="s">
        <v>14</v>
      </c>
      <c r="C301" s="6"/>
      <c r="D301" s="39">
        <v>44824</v>
      </c>
      <c r="E301" s="6">
        <v>15</v>
      </c>
      <c r="F301" s="18" t="e">
        <f>VLOOKUP(E301,'INVENTARIO '!$A$1:$F$437,2,TRUE())</f>
        <v>#N/A</v>
      </c>
      <c r="G301" s="6">
        <v>5</v>
      </c>
      <c r="H301" s="130" t="e">
        <f t="shared" si="5"/>
        <v>#N/A</v>
      </c>
      <c r="I301" s="6"/>
      <c r="J301" s="5" t="e">
        <f t="shared" si="6"/>
        <v>#N/A</v>
      </c>
      <c r="K301" s="17" t="e">
        <f>VLOOKUP(E301,'INVENTARIO '!$A$1:$F$487,4,FALSE())</f>
        <v>#N/A</v>
      </c>
      <c r="L301" s="116" t="e">
        <f>VLOOKUP(E301,'INVENTARIO '!$A$1:$F$436,5,TRUE())</f>
        <v>#N/A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4.25" hidden="1">
      <c r="A302" s="4">
        <v>68</v>
      </c>
      <c r="B302" s="4" t="s">
        <v>14</v>
      </c>
      <c r="C302" s="4"/>
      <c r="D302" s="40">
        <v>44824</v>
      </c>
      <c r="E302" s="4">
        <v>57</v>
      </c>
      <c r="F302" s="15" t="e">
        <f>VLOOKUP(E302,'INVENTARIO '!$A$1:$F$437,2,TRUE())</f>
        <v>#N/A</v>
      </c>
      <c r="G302" s="4">
        <v>4</v>
      </c>
      <c r="H302" s="130" t="e">
        <f t="shared" si="5"/>
        <v>#N/A</v>
      </c>
      <c r="I302" s="4"/>
      <c r="J302" s="7" t="e">
        <f t="shared" si="6"/>
        <v>#N/A</v>
      </c>
      <c r="K302" s="17" t="e">
        <f>VLOOKUP(E302,'INVENTARIO '!$A$1:$F$487,4,FALSE())</f>
        <v>#N/A</v>
      </c>
      <c r="L302" s="116" t="e">
        <f>VLOOKUP(E302,'INVENTARIO '!$A$1:$F$436,5,TRUE())</f>
        <v>#N/A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4.25" hidden="1">
      <c r="A303" s="6">
        <v>69</v>
      </c>
      <c r="B303" s="6" t="s">
        <v>14</v>
      </c>
      <c r="C303" s="6"/>
      <c r="D303" s="39">
        <v>44824</v>
      </c>
      <c r="E303" s="6">
        <v>98</v>
      </c>
      <c r="F303" s="18" t="e">
        <f>VLOOKUP(E303,'INVENTARIO '!$A$1:$F$437,2,TRUE())</f>
        <v>#N/A</v>
      </c>
      <c r="G303" s="6">
        <v>1</v>
      </c>
      <c r="H303" s="130" t="e">
        <f t="shared" si="5"/>
        <v>#N/A</v>
      </c>
      <c r="I303" s="6"/>
      <c r="J303" s="5" t="e">
        <f t="shared" si="6"/>
        <v>#N/A</v>
      </c>
      <c r="K303" s="17" t="e">
        <f>VLOOKUP(E303,'INVENTARIO '!$A$1:$F$487,4,FALSE())</f>
        <v>#N/A</v>
      </c>
      <c r="L303" s="116" t="e">
        <f>VLOOKUP(E303,'INVENTARIO '!$A$1:$F$436,5,TRUE())</f>
        <v>#N/A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4.25" hidden="1">
      <c r="A304" s="4">
        <v>70</v>
      </c>
      <c r="B304" s="4" t="s">
        <v>14</v>
      </c>
      <c r="C304" s="4"/>
      <c r="D304" s="40">
        <v>44824</v>
      </c>
      <c r="E304" s="4">
        <v>23</v>
      </c>
      <c r="F304" s="15" t="e">
        <f>VLOOKUP(E304,'INVENTARIO '!$A$1:$F$437,2,TRUE())</f>
        <v>#N/A</v>
      </c>
      <c r="G304" s="4">
        <v>2</v>
      </c>
      <c r="H304" s="130" t="e">
        <f t="shared" si="5"/>
        <v>#N/A</v>
      </c>
      <c r="I304" s="4"/>
      <c r="J304" s="7" t="e">
        <f t="shared" si="6"/>
        <v>#N/A</v>
      </c>
      <c r="K304" s="17" t="e">
        <f>VLOOKUP(E304,'INVENTARIO '!$A$1:$F$487,4,FALSE())</f>
        <v>#N/A</v>
      </c>
      <c r="L304" s="116" t="e">
        <f>VLOOKUP(E304,'INVENTARIO '!$A$1:$F$436,5,TRUE())</f>
        <v>#N/A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4.25" hidden="1">
      <c r="A305" s="6">
        <v>71</v>
      </c>
      <c r="B305" s="6" t="s">
        <v>14</v>
      </c>
      <c r="C305" s="6"/>
      <c r="D305" s="39">
        <v>44824</v>
      </c>
      <c r="E305" s="6">
        <v>134</v>
      </c>
      <c r="F305" s="18" t="e">
        <f>VLOOKUP(E305,'INVENTARIO '!$A$1:$F$437,2,TRUE())</f>
        <v>#N/A</v>
      </c>
      <c r="G305" s="6">
        <v>4</v>
      </c>
      <c r="H305" s="130" t="e">
        <f t="shared" si="5"/>
        <v>#N/A</v>
      </c>
      <c r="I305" s="6"/>
      <c r="J305" s="5" t="e">
        <f t="shared" si="6"/>
        <v>#N/A</v>
      </c>
      <c r="K305" s="17" t="e">
        <f>VLOOKUP(E305,'INVENTARIO '!$A$1:$F$487,4,FALSE())</f>
        <v>#N/A</v>
      </c>
      <c r="L305" s="116" t="e">
        <f>VLOOKUP(E305,'INVENTARIO '!$A$1:$F$436,5,TRUE())</f>
        <v>#N/A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4.25" hidden="1">
      <c r="A306" s="6">
        <v>93</v>
      </c>
      <c r="B306" s="6" t="s">
        <v>14</v>
      </c>
      <c r="C306" s="6"/>
      <c r="D306" s="39">
        <v>44828</v>
      </c>
      <c r="E306" s="6">
        <v>98</v>
      </c>
      <c r="F306" s="18" t="e">
        <f>VLOOKUP(E306,'INVENTARIO '!$A$1:$F$437,2,TRUE())</f>
        <v>#N/A</v>
      </c>
      <c r="G306" s="6">
        <v>2</v>
      </c>
      <c r="H306" s="130" t="e">
        <f t="shared" si="5"/>
        <v>#N/A</v>
      </c>
      <c r="I306" s="6"/>
      <c r="J306" s="5" t="e">
        <f t="shared" si="6"/>
        <v>#N/A</v>
      </c>
      <c r="K306" s="17" t="e">
        <f>VLOOKUP(E306,'INVENTARIO '!$A$1:$F$487,4,FALSE())</f>
        <v>#N/A</v>
      </c>
      <c r="L306" s="114" t="e">
        <f>VLOOKUP(E306,'INVENTARIO '!$A$1:$F$436,5,TRUE())</f>
        <v>#N/A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4.25" hidden="1">
      <c r="A307" s="4">
        <v>94</v>
      </c>
      <c r="B307" s="4" t="s">
        <v>14</v>
      </c>
      <c r="C307" s="4"/>
      <c r="D307" s="40">
        <v>44828</v>
      </c>
      <c r="E307" s="4">
        <v>8</v>
      </c>
      <c r="F307" s="15" t="e">
        <f>VLOOKUP(E307,'INVENTARIO '!$A$1:$F$437,2,TRUE())</f>
        <v>#N/A</v>
      </c>
      <c r="G307" s="4">
        <v>2</v>
      </c>
      <c r="H307" s="130" t="e">
        <f t="shared" si="5"/>
        <v>#N/A</v>
      </c>
      <c r="I307" s="4"/>
      <c r="J307" s="7" t="e">
        <f t="shared" si="6"/>
        <v>#N/A</v>
      </c>
      <c r="K307" s="17" t="e">
        <f>VLOOKUP(E307,'INVENTARIO '!$A$1:$F$487,4,FALSE())</f>
        <v>#N/A</v>
      </c>
      <c r="L307" s="114" t="e">
        <f>VLOOKUP(E307,'INVENTARIO '!$A$1:$F$436,5,TRUE())</f>
        <v>#N/A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4.25" hidden="1">
      <c r="A308" s="6">
        <v>95</v>
      </c>
      <c r="B308" s="6" t="s">
        <v>14</v>
      </c>
      <c r="C308" s="6"/>
      <c r="D308" s="39">
        <v>44828</v>
      </c>
      <c r="E308" s="6">
        <v>6</v>
      </c>
      <c r="F308" s="18" t="e">
        <f>VLOOKUP(E308,'INVENTARIO '!$A$1:$F$437,2,TRUE())</f>
        <v>#N/A</v>
      </c>
      <c r="G308" s="6">
        <v>2</v>
      </c>
      <c r="H308" s="130" t="e">
        <f t="shared" si="5"/>
        <v>#N/A</v>
      </c>
      <c r="I308" s="6"/>
      <c r="J308" s="5" t="e">
        <f t="shared" si="6"/>
        <v>#N/A</v>
      </c>
      <c r="K308" s="17" t="e">
        <f>VLOOKUP(E308,'INVENTARIO '!$A$1:$F$487,4,FALSE())</f>
        <v>#N/A</v>
      </c>
      <c r="L308" s="114" t="e">
        <f>VLOOKUP(E308,'INVENTARIO '!$A$1:$F$436,5,TRUE())</f>
        <v>#N/A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4.25" hidden="1">
      <c r="A309" s="4">
        <v>96</v>
      </c>
      <c r="B309" s="4" t="s">
        <v>14</v>
      </c>
      <c r="C309" s="4"/>
      <c r="D309" s="40">
        <v>44828</v>
      </c>
      <c r="E309" s="4">
        <v>8</v>
      </c>
      <c r="F309" s="15" t="e">
        <f>VLOOKUP(E309,'INVENTARIO '!$A$1:$F$437,2,TRUE())</f>
        <v>#N/A</v>
      </c>
      <c r="G309" s="4">
        <v>-1</v>
      </c>
      <c r="H309" s="130" t="e">
        <f t="shared" si="5"/>
        <v>#N/A</v>
      </c>
      <c r="I309" s="4"/>
      <c r="J309" s="7"/>
      <c r="K309" s="17" t="e">
        <f>VLOOKUP(E309,'INVENTARIO '!$A$1:$F$487,4,FALSE())</f>
        <v>#N/A</v>
      </c>
      <c r="L309" s="114" t="e">
        <f>VLOOKUP(E309,'INVENTARIO '!$A$1:$F$436,5,TRUE())</f>
        <v>#N/A</v>
      </c>
      <c r="M309" s="4" t="s">
        <v>25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4.25" hidden="1">
      <c r="A310" s="6">
        <v>97</v>
      </c>
      <c r="B310" s="6" t="s">
        <v>14</v>
      </c>
      <c r="C310" s="6"/>
      <c r="D310" s="39">
        <v>44828</v>
      </c>
      <c r="E310" s="6">
        <v>28</v>
      </c>
      <c r="F310" s="18" t="e">
        <f>VLOOKUP(E310,'INVENTARIO '!$A$1:$F$437,2,TRUE())</f>
        <v>#N/A</v>
      </c>
      <c r="G310" s="6">
        <v>-1</v>
      </c>
      <c r="H310" s="130" t="e">
        <f t="shared" si="5"/>
        <v>#N/A</v>
      </c>
      <c r="I310" s="6"/>
      <c r="J310" s="5"/>
      <c r="K310" s="17" t="e">
        <f>VLOOKUP(E310,'INVENTARIO '!$A$1:$F$487,4,FALSE())</f>
        <v>#N/A</v>
      </c>
      <c r="L310" s="114" t="e">
        <f>VLOOKUP(E310,'INVENTARIO '!$A$1:$F$436,5,TRUE())</f>
        <v>#N/A</v>
      </c>
      <c r="M310" s="6" t="s">
        <v>25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4.25" hidden="1">
      <c r="A311" s="4">
        <v>98</v>
      </c>
      <c r="B311" s="4" t="s">
        <v>14</v>
      </c>
      <c r="C311" s="4"/>
      <c r="D311" s="40">
        <v>44828</v>
      </c>
      <c r="E311" s="4">
        <v>79</v>
      </c>
      <c r="F311" s="15" t="e">
        <f>VLOOKUP(E311,'INVENTARIO '!$A$1:$F$437,2,TRUE())</f>
        <v>#N/A</v>
      </c>
      <c r="G311" s="4">
        <v>-4</v>
      </c>
      <c r="H311" s="130" t="e">
        <f t="shared" si="5"/>
        <v>#N/A</v>
      </c>
      <c r="I311" s="4"/>
      <c r="J311" s="7"/>
      <c r="K311" s="17" t="e">
        <f>VLOOKUP(E311,'INVENTARIO '!$A$1:$F$487,4,FALSE())</f>
        <v>#N/A</v>
      </c>
      <c r="L311" s="114" t="e">
        <f>VLOOKUP(E311,'INVENTARIO '!$A$1:$F$436,5,TRUE())</f>
        <v>#N/A</v>
      </c>
      <c r="M311" s="4" t="s">
        <v>25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4.25" hidden="1">
      <c r="A312" s="6">
        <v>99</v>
      </c>
      <c r="B312" s="6" t="s">
        <v>14</v>
      </c>
      <c r="C312" s="6"/>
      <c r="D312" s="39">
        <v>44828</v>
      </c>
      <c r="E312" s="6">
        <v>80</v>
      </c>
      <c r="F312" s="18" t="e">
        <f>VLOOKUP(E312,'INVENTARIO '!$A$1:$F$437,2,TRUE())</f>
        <v>#N/A</v>
      </c>
      <c r="G312" s="6">
        <v>-2</v>
      </c>
      <c r="H312" s="130" t="e">
        <f t="shared" si="5"/>
        <v>#N/A</v>
      </c>
      <c r="I312" s="6"/>
      <c r="J312" s="5" t="e">
        <f t="shared" ref="J312:J324" si="7">(H312*G312)-I312</f>
        <v>#N/A</v>
      </c>
      <c r="K312" s="17" t="e">
        <f>VLOOKUP(E312,'INVENTARIO '!$A$1:$F$487,4,FALSE())</f>
        <v>#N/A</v>
      </c>
      <c r="L312" s="113" t="e">
        <f>VLOOKUP(E312,'INVENTARIO '!$A$1:$F$436,5,TRUE())</f>
        <v>#N/A</v>
      </c>
      <c r="M312" s="6" t="s">
        <v>25</v>
      </c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4.25" hidden="1">
      <c r="A313" s="6">
        <v>133</v>
      </c>
      <c r="B313" s="6" t="s">
        <v>14</v>
      </c>
      <c r="C313" s="6"/>
      <c r="D313" s="39">
        <v>44834</v>
      </c>
      <c r="E313" s="6">
        <v>28</v>
      </c>
      <c r="F313" s="18" t="e">
        <f>VLOOKUP(E313,'INVENTARIO '!$A$1:$F$437,2,TRUE())</f>
        <v>#N/A</v>
      </c>
      <c r="G313" s="6">
        <v>1</v>
      </c>
      <c r="H313" s="130" t="e">
        <f t="shared" si="5"/>
        <v>#N/A</v>
      </c>
      <c r="I313" s="6"/>
      <c r="J313" s="5" t="e">
        <f t="shared" si="7"/>
        <v>#N/A</v>
      </c>
      <c r="K313" s="17" t="e">
        <f>VLOOKUP(E313,'INVENTARIO '!$A$1:$F$487,4,FALSE())</f>
        <v>#N/A</v>
      </c>
      <c r="L313" s="114" t="e">
        <f>VLOOKUP(E313,'INVENTARIO '!$A$1:$F$436,5,TRUE())</f>
        <v>#N/A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4.25" hidden="1">
      <c r="A314" s="4">
        <v>134</v>
      </c>
      <c r="B314" s="4" t="s">
        <v>14</v>
      </c>
      <c r="C314" s="4"/>
      <c r="D314" s="40">
        <v>44834</v>
      </c>
      <c r="E314" s="4">
        <v>23</v>
      </c>
      <c r="F314" s="15" t="e">
        <f>VLOOKUP(E314,'INVENTARIO '!$A$1:$F$437,2,TRUE())</f>
        <v>#N/A</v>
      </c>
      <c r="G314" s="4">
        <v>1</v>
      </c>
      <c r="H314" s="130" t="e">
        <f t="shared" si="5"/>
        <v>#N/A</v>
      </c>
      <c r="I314" s="4"/>
      <c r="J314" s="7" t="e">
        <f t="shared" si="7"/>
        <v>#N/A</v>
      </c>
      <c r="K314" s="17" t="e">
        <f>VLOOKUP(E314,'INVENTARIO '!$A$1:$F$487,4,FALSE())</f>
        <v>#N/A</v>
      </c>
      <c r="L314" s="114" t="e">
        <f>VLOOKUP(E314,'INVENTARIO '!$A$1:$F$436,5,TRUE())</f>
        <v>#N/A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4.25" hidden="1">
      <c r="A315" s="6">
        <v>135</v>
      </c>
      <c r="B315" s="6" t="s">
        <v>14</v>
      </c>
      <c r="C315" s="6"/>
      <c r="D315" s="39">
        <v>44834</v>
      </c>
      <c r="E315" s="6">
        <v>22</v>
      </c>
      <c r="F315" s="18" t="e">
        <f>VLOOKUP(E315,'INVENTARIO '!$A$1:$F$437,2,TRUE())</f>
        <v>#N/A</v>
      </c>
      <c r="G315" s="6">
        <v>2</v>
      </c>
      <c r="H315" s="130" t="e">
        <f t="shared" si="5"/>
        <v>#N/A</v>
      </c>
      <c r="I315" s="6"/>
      <c r="J315" s="5" t="e">
        <f t="shared" si="7"/>
        <v>#N/A</v>
      </c>
      <c r="K315" s="17" t="e">
        <f>VLOOKUP(E315,'INVENTARIO '!$A$1:$F$487,4,FALSE())</f>
        <v>#N/A</v>
      </c>
      <c r="L315" s="113" t="e">
        <f>VLOOKUP(E315,'INVENTARIO '!$A$1:$F$436,5,TRUE())</f>
        <v>#N/A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4.25" hidden="1">
      <c r="A316" s="4">
        <v>136</v>
      </c>
      <c r="B316" s="4" t="s">
        <v>14</v>
      </c>
      <c r="C316" s="4"/>
      <c r="D316" s="40">
        <v>44834</v>
      </c>
      <c r="E316" s="4">
        <v>5</v>
      </c>
      <c r="F316" s="15" t="e">
        <f>VLOOKUP(E316,'INVENTARIO '!$A$1:$F$437,2,TRUE())</f>
        <v>#N/A</v>
      </c>
      <c r="G316" s="4">
        <v>2</v>
      </c>
      <c r="H316" s="130" t="e">
        <f t="shared" si="5"/>
        <v>#N/A</v>
      </c>
      <c r="I316" s="4"/>
      <c r="J316" s="7" t="e">
        <f t="shared" si="7"/>
        <v>#N/A</v>
      </c>
      <c r="K316" s="17" t="e">
        <f>VLOOKUP(E316,'INVENTARIO '!$A$1:$F$487,4,FALSE())</f>
        <v>#N/A</v>
      </c>
      <c r="L316" s="113" t="e">
        <f>VLOOKUP(E316,'INVENTARIO '!$A$1:$F$436,5,TRUE())</f>
        <v>#N/A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4.25" hidden="1">
      <c r="A317" s="6">
        <v>137</v>
      </c>
      <c r="B317" s="6" t="s">
        <v>14</v>
      </c>
      <c r="C317" s="6"/>
      <c r="D317" s="39">
        <v>44834</v>
      </c>
      <c r="E317" s="6">
        <v>16</v>
      </c>
      <c r="F317" s="18" t="e">
        <f>VLOOKUP(E317,'INVENTARIO '!$A$1:$F$437,2,TRUE())</f>
        <v>#N/A</v>
      </c>
      <c r="G317" s="6">
        <v>6</v>
      </c>
      <c r="H317" s="130" t="e">
        <f t="shared" si="5"/>
        <v>#N/A</v>
      </c>
      <c r="I317" s="6"/>
      <c r="J317" s="5" t="e">
        <f t="shared" si="7"/>
        <v>#N/A</v>
      </c>
      <c r="K317" s="17" t="e">
        <f>VLOOKUP(E317,'INVENTARIO '!$A$1:$F$487,4,FALSE())</f>
        <v>#N/A</v>
      </c>
      <c r="L317" s="113" t="e">
        <f>VLOOKUP(E317,'INVENTARIO '!$A$1:$F$436,5,TRUE())</f>
        <v>#N/A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4.25" hidden="1">
      <c r="A318" s="4">
        <v>138</v>
      </c>
      <c r="B318" s="4" t="s">
        <v>14</v>
      </c>
      <c r="C318" s="4"/>
      <c r="D318" s="40">
        <v>44834</v>
      </c>
      <c r="E318" s="4">
        <v>18</v>
      </c>
      <c r="F318" s="15" t="e">
        <f>VLOOKUP(E318,'INVENTARIO '!$A$1:$F$437,2,TRUE())</f>
        <v>#N/A</v>
      </c>
      <c r="G318" s="4">
        <v>6</v>
      </c>
      <c r="H318" s="130" t="e">
        <f t="shared" si="5"/>
        <v>#N/A</v>
      </c>
      <c r="I318" s="4"/>
      <c r="J318" s="7" t="e">
        <f t="shared" si="7"/>
        <v>#N/A</v>
      </c>
      <c r="K318" s="17" t="e">
        <f>VLOOKUP(E318,'INVENTARIO '!$A$1:$F$487,4,FALSE())</f>
        <v>#N/A</v>
      </c>
      <c r="L318" s="113" t="e">
        <f>VLOOKUP(E318,'INVENTARIO '!$A$1:$F$436,5,TRUE())</f>
        <v>#N/A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4.25" hidden="1">
      <c r="A319" s="6">
        <v>139</v>
      </c>
      <c r="B319" s="6" t="s">
        <v>14</v>
      </c>
      <c r="C319" s="6"/>
      <c r="D319" s="39">
        <v>44834</v>
      </c>
      <c r="E319" s="6">
        <v>80</v>
      </c>
      <c r="F319" s="18" t="e">
        <f>VLOOKUP(E319,'INVENTARIO '!$A$1:$F$437,2,TRUE())</f>
        <v>#N/A</v>
      </c>
      <c r="G319" s="6">
        <v>15</v>
      </c>
      <c r="H319" s="130" t="e">
        <f t="shared" si="5"/>
        <v>#N/A</v>
      </c>
      <c r="I319" s="6"/>
      <c r="J319" s="5" t="e">
        <f t="shared" si="7"/>
        <v>#N/A</v>
      </c>
      <c r="K319" s="17" t="e">
        <f>VLOOKUP(E319,'INVENTARIO '!$A$1:$F$487,4,FALSE())</f>
        <v>#N/A</v>
      </c>
      <c r="L319" s="113" t="e">
        <f>VLOOKUP(E319,'INVENTARIO '!$A$1:$F$436,5,TRUE())</f>
        <v>#N/A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4.25" hidden="1">
      <c r="A320" s="4">
        <v>140</v>
      </c>
      <c r="B320" s="4" t="s">
        <v>14</v>
      </c>
      <c r="C320" s="4"/>
      <c r="D320" s="40">
        <v>44834</v>
      </c>
      <c r="E320" s="4">
        <v>79</v>
      </c>
      <c r="F320" s="15" t="e">
        <f>VLOOKUP(E320,'INVENTARIO '!$A$1:$F$437,2,TRUE())</f>
        <v>#N/A</v>
      </c>
      <c r="G320" s="4">
        <v>20</v>
      </c>
      <c r="H320" s="130" t="e">
        <f t="shared" si="5"/>
        <v>#N/A</v>
      </c>
      <c r="I320" s="4"/>
      <c r="J320" s="7" t="e">
        <f t="shared" si="7"/>
        <v>#N/A</v>
      </c>
      <c r="K320" s="17" t="e">
        <f>VLOOKUP(E320,'INVENTARIO '!$A$1:$F$487,4,FALSE())</f>
        <v>#N/A</v>
      </c>
      <c r="L320" s="113" t="e">
        <f>VLOOKUP(E320,'INVENTARIO '!$A$1:$F$436,5,TRUE())</f>
        <v>#N/A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4.25" hidden="1">
      <c r="A321" s="6">
        <v>140</v>
      </c>
      <c r="B321" s="6" t="s">
        <v>14</v>
      </c>
      <c r="C321" s="6"/>
      <c r="D321" s="39">
        <v>44834</v>
      </c>
      <c r="E321" s="6">
        <v>57</v>
      </c>
      <c r="F321" s="18" t="e">
        <f>VLOOKUP(E321,'INVENTARIO '!$A$1:$F$437,2,TRUE())</f>
        <v>#N/A</v>
      </c>
      <c r="G321" s="6">
        <v>3</v>
      </c>
      <c r="H321" s="130" t="e">
        <f t="shared" si="5"/>
        <v>#N/A</v>
      </c>
      <c r="I321" s="6"/>
      <c r="J321" s="5" t="e">
        <f t="shared" si="7"/>
        <v>#N/A</v>
      </c>
      <c r="K321" s="17" t="e">
        <f>VLOOKUP(E321,'INVENTARIO '!$A$1:$F$487,4,FALSE())</f>
        <v>#N/A</v>
      </c>
      <c r="L321" s="113" t="e">
        <f>VLOOKUP(E321,'INVENTARIO '!$A$1:$F$436,5,TRUE())</f>
        <v>#N/A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4.25" hidden="1">
      <c r="A322" s="4">
        <v>140</v>
      </c>
      <c r="B322" s="4" t="s">
        <v>14</v>
      </c>
      <c r="C322" s="4"/>
      <c r="D322" s="40">
        <v>44834</v>
      </c>
      <c r="E322" s="4">
        <v>8</v>
      </c>
      <c r="F322" s="15" t="e">
        <f>VLOOKUP(E322,'INVENTARIO '!$A$1:$F$437,2,TRUE())</f>
        <v>#N/A</v>
      </c>
      <c r="G322" s="4">
        <v>2</v>
      </c>
      <c r="H322" s="130" t="e">
        <f t="shared" si="5"/>
        <v>#N/A</v>
      </c>
      <c r="I322" s="4"/>
      <c r="J322" s="7" t="e">
        <f t="shared" si="7"/>
        <v>#N/A</v>
      </c>
      <c r="K322" s="17" t="e">
        <f>VLOOKUP(E322,'INVENTARIO '!$A$1:$F$487,4,FALSE())</f>
        <v>#N/A</v>
      </c>
      <c r="L322" s="113" t="e">
        <f>VLOOKUP(E322,'INVENTARIO '!$A$1:$F$436,5,TRUE())</f>
        <v>#N/A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4.25" hidden="1">
      <c r="A323" s="6">
        <v>140</v>
      </c>
      <c r="B323" s="6" t="s">
        <v>14</v>
      </c>
      <c r="C323" s="6"/>
      <c r="D323" s="39">
        <v>44834</v>
      </c>
      <c r="E323" s="6">
        <v>46</v>
      </c>
      <c r="F323" s="18" t="e">
        <f>VLOOKUP(E323,'INVENTARIO '!$A$1:$F$437,2,TRUE())</f>
        <v>#N/A</v>
      </c>
      <c r="G323" s="6">
        <v>1</v>
      </c>
      <c r="H323" s="130" t="e">
        <f t="shared" si="5"/>
        <v>#N/A</v>
      </c>
      <c r="I323" s="6"/>
      <c r="J323" s="5" t="e">
        <f t="shared" si="7"/>
        <v>#N/A</v>
      </c>
      <c r="K323" s="17" t="e">
        <f>VLOOKUP(E323,'INVENTARIO '!$A$1:$F$487,4,FALSE())</f>
        <v>#N/A</v>
      </c>
      <c r="L323" s="113" t="e">
        <f>VLOOKUP(E323,'INVENTARIO '!$A$1:$F$436,5,TRUE())</f>
        <v>#N/A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4.25" hidden="1">
      <c r="A324" s="4">
        <v>140</v>
      </c>
      <c r="B324" s="4" t="s">
        <v>14</v>
      </c>
      <c r="C324" s="4"/>
      <c r="D324" s="40">
        <v>44834</v>
      </c>
      <c r="E324" s="4">
        <v>77</v>
      </c>
      <c r="F324" s="15" t="e">
        <f>VLOOKUP(E324,'INVENTARIO '!$A$1:$F$437,2,TRUE())</f>
        <v>#N/A</v>
      </c>
      <c r="G324" s="4">
        <v>1</v>
      </c>
      <c r="H324" s="130" t="e">
        <f t="shared" si="5"/>
        <v>#N/A</v>
      </c>
      <c r="I324" s="4"/>
      <c r="J324" s="7" t="e">
        <f t="shared" si="7"/>
        <v>#N/A</v>
      </c>
      <c r="K324" s="17" t="e">
        <f>VLOOKUP(E324,'INVENTARIO '!$A$1:$F$487,4,FALSE())</f>
        <v>#N/A</v>
      </c>
      <c r="L324" s="113" t="e">
        <f>VLOOKUP(E324,'INVENTARIO '!$A$1:$F$436,5,TRUE())</f>
        <v>#N/A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4.25" hidden="1">
      <c r="A325" s="6">
        <v>151</v>
      </c>
      <c r="B325" s="6" t="s">
        <v>13</v>
      </c>
      <c r="C325" s="6"/>
      <c r="D325" s="39">
        <v>44839</v>
      </c>
      <c r="E325" s="6">
        <v>18</v>
      </c>
      <c r="F325" s="18" t="e">
        <f>VLOOKUP(E325,'INVENTARIO '!$A$1:$F$437,2,TRUE())</f>
        <v>#N/A</v>
      </c>
      <c r="G325" s="6">
        <v>-2</v>
      </c>
      <c r="H325" s="130" t="e">
        <f t="shared" si="5"/>
        <v>#N/A</v>
      </c>
      <c r="I325" s="6"/>
      <c r="J325" s="5"/>
      <c r="K325" s="17" t="e">
        <f>VLOOKUP(E325,'INVENTARIO '!$A$1:$F$487,4,FALSE())</f>
        <v>#N/A</v>
      </c>
      <c r="L325" s="113" t="e">
        <f>VLOOKUP(E325,'INVENTARIO '!$A$1:$F$436,5,TRUE())</f>
        <v>#N/A</v>
      </c>
      <c r="M325" s="139" t="s">
        <v>26</v>
      </c>
      <c r="N325" s="137"/>
      <c r="O325" s="137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4.25" hidden="1">
      <c r="A326" s="4">
        <v>152</v>
      </c>
      <c r="B326" s="4" t="s">
        <v>13</v>
      </c>
      <c r="C326" s="4"/>
      <c r="D326" s="40">
        <v>44839</v>
      </c>
      <c r="E326" s="4">
        <v>79</v>
      </c>
      <c r="F326" s="15" t="e">
        <f>VLOOKUP(E326,'INVENTARIO '!$A$1:$F$437,2,TRUE())</f>
        <v>#N/A</v>
      </c>
      <c r="G326" s="4">
        <v>-8</v>
      </c>
      <c r="H326" s="130" t="e">
        <f t="shared" si="5"/>
        <v>#N/A</v>
      </c>
      <c r="I326" s="4"/>
      <c r="J326" s="7"/>
      <c r="K326" s="17" t="e">
        <f>VLOOKUP(E326,'INVENTARIO '!$A$1:$F$487,4,FALSE())</f>
        <v>#N/A</v>
      </c>
      <c r="L326" s="113" t="e">
        <f>VLOOKUP(E326,'INVENTARIO '!$A$1:$F$436,5,TRUE())</f>
        <v>#N/A</v>
      </c>
      <c r="M326" s="137"/>
      <c r="N326" s="137"/>
      <c r="O326" s="137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4.25" hidden="1">
      <c r="A327" s="6">
        <v>153</v>
      </c>
      <c r="B327" s="6" t="s">
        <v>13</v>
      </c>
      <c r="C327" s="6"/>
      <c r="D327" s="39">
        <v>44839</v>
      </c>
      <c r="E327" s="6">
        <v>27</v>
      </c>
      <c r="F327" s="18" t="e">
        <f>VLOOKUP(E327,'INVENTARIO '!$A$1:$F$437,2,TRUE())</f>
        <v>#N/A</v>
      </c>
      <c r="G327" s="6">
        <v>-1</v>
      </c>
      <c r="H327" s="130" t="e">
        <f t="shared" si="5"/>
        <v>#N/A</v>
      </c>
      <c r="I327" s="6"/>
      <c r="J327" s="5"/>
      <c r="K327" s="17" t="e">
        <f>VLOOKUP(E327,'INVENTARIO '!$A$1:$F$487,4,FALSE())</f>
        <v>#N/A</v>
      </c>
      <c r="L327" s="113" t="e">
        <f>VLOOKUP(E327,'INVENTARIO '!$A$1:$F$436,5,TRUE())</f>
        <v>#N/A</v>
      </c>
      <c r="M327" s="137"/>
      <c r="N327" s="137"/>
      <c r="O327" s="137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4.25" hidden="1">
      <c r="A328" s="6">
        <v>190</v>
      </c>
      <c r="B328" s="6" t="s">
        <v>14</v>
      </c>
      <c r="C328" s="6"/>
      <c r="D328" s="39">
        <v>44846</v>
      </c>
      <c r="E328" s="6">
        <v>75</v>
      </c>
      <c r="F328" s="18" t="e">
        <f>VLOOKUP(E328,'INVENTARIO '!$A$1:$F$437,2,TRUE())</f>
        <v>#N/A</v>
      </c>
      <c r="G328" s="6">
        <v>12</v>
      </c>
      <c r="H328" s="130" t="e">
        <f t="shared" ref="H328:H360" si="8">VLOOKUP(E328,TBL_INVENTARIO,6,TRUE())</f>
        <v>#N/A</v>
      </c>
      <c r="I328" s="6"/>
      <c r="J328" s="5" t="e">
        <f t="shared" ref="J328:J360" si="9">(H328*G328)-I328</f>
        <v>#N/A</v>
      </c>
      <c r="K328" s="17" t="e">
        <f>VLOOKUP(E328,'INVENTARIO '!$A$1:$F$487,4,FALSE())</f>
        <v>#N/A</v>
      </c>
      <c r="L328" s="114" t="e">
        <f>VLOOKUP(E328,'INVENTARIO '!$A$1:$F$436,5,TRUE())</f>
        <v>#N/A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4.25" hidden="1">
      <c r="A329" s="4">
        <v>191</v>
      </c>
      <c r="B329" s="4" t="s">
        <v>14</v>
      </c>
      <c r="C329" s="4"/>
      <c r="D329" s="40">
        <v>44846</v>
      </c>
      <c r="E329" s="4">
        <v>25</v>
      </c>
      <c r="F329" s="15" t="e">
        <f>VLOOKUP(E329,'INVENTARIO '!$A$1:$F$437,2,TRUE())</f>
        <v>#N/A</v>
      </c>
      <c r="G329" s="4">
        <v>4</v>
      </c>
      <c r="H329" s="130" t="e">
        <f t="shared" si="8"/>
        <v>#N/A</v>
      </c>
      <c r="I329" s="4"/>
      <c r="J329" s="7" t="e">
        <f t="shared" si="9"/>
        <v>#N/A</v>
      </c>
      <c r="K329" s="17" t="e">
        <f>VLOOKUP(E329,'INVENTARIO '!$A$1:$F$487,4,FALSE())</f>
        <v>#N/A</v>
      </c>
      <c r="L329" s="114" t="e">
        <f>VLOOKUP(E329,'INVENTARIO '!$A$1:$F$436,5,TRUE())</f>
        <v>#N/A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4.25" hidden="1">
      <c r="A330" s="6">
        <v>192</v>
      </c>
      <c r="B330" s="6" t="s">
        <v>14</v>
      </c>
      <c r="C330" s="6"/>
      <c r="D330" s="39">
        <v>44846</v>
      </c>
      <c r="E330" s="6">
        <v>98</v>
      </c>
      <c r="F330" s="18" t="e">
        <f>VLOOKUP(E330,'INVENTARIO '!$A$1:$F$437,2,TRUE())</f>
        <v>#N/A</v>
      </c>
      <c r="G330" s="6">
        <v>1</v>
      </c>
      <c r="H330" s="130" t="e">
        <f t="shared" si="8"/>
        <v>#N/A</v>
      </c>
      <c r="I330" s="6"/>
      <c r="J330" s="5" t="e">
        <f t="shared" si="9"/>
        <v>#N/A</v>
      </c>
      <c r="K330" s="17" t="e">
        <f>VLOOKUP(E330,'INVENTARIO '!$A$1:$F$487,4,FALSE())</f>
        <v>#N/A</v>
      </c>
      <c r="L330" s="114" t="e">
        <f>VLOOKUP(E330,'INVENTARIO '!$A$1:$F$436,5,TRUE())</f>
        <v>#N/A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4.25" hidden="1">
      <c r="A331" s="4">
        <v>193</v>
      </c>
      <c r="B331" s="4" t="s">
        <v>14</v>
      </c>
      <c r="C331" s="4"/>
      <c r="D331" s="40">
        <v>44846</v>
      </c>
      <c r="E331" s="4">
        <v>8</v>
      </c>
      <c r="F331" s="15" t="e">
        <f>VLOOKUP(E331,'INVENTARIO '!$A$1:$F$437,2,TRUE())</f>
        <v>#N/A</v>
      </c>
      <c r="G331" s="4">
        <v>1</v>
      </c>
      <c r="H331" s="130" t="e">
        <f t="shared" si="8"/>
        <v>#N/A</v>
      </c>
      <c r="I331" s="4"/>
      <c r="J331" s="7" t="e">
        <f t="shared" si="9"/>
        <v>#N/A</v>
      </c>
      <c r="K331" s="17" t="e">
        <f>VLOOKUP(E331,'INVENTARIO '!$A$1:$F$487,4,FALSE())</f>
        <v>#N/A</v>
      </c>
      <c r="L331" s="114" t="e">
        <f>VLOOKUP(E331,'INVENTARIO '!$A$1:$F$436,5,TRUE())</f>
        <v>#N/A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4.25" hidden="1">
      <c r="A332" s="6">
        <v>194</v>
      </c>
      <c r="B332" s="6" t="s">
        <v>14</v>
      </c>
      <c r="C332" s="6"/>
      <c r="D332" s="39">
        <v>44846</v>
      </c>
      <c r="E332" s="6">
        <v>18</v>
      </c>
      <c r="F332" s="18" t="e">
        <f>VLOOKUP(E332,'INVENTARIO '!$A$1:$F$437,2,TRUE())</f>
        <v>#N/A</v>
      </c>
      <c r="G332" s="6">
        <v>5</v>
      </c>
      <c r="H332" s="130" t="e">
        <f t="shared" si="8"/>
        <v>#N/A</v>
      </c>
      <c r="I332" s="6"/>
      <c r="J332" s="5" t="e">
        <f t="shared" si="9"/>
        <v>#N/A</v>
      </c>
      <c r="K332" s="17" t="e">
        <f>VLOOKUP(E332,'INVENTARIO '!$A$1:$F$487,4,FALSE())</f>
        <v>#N/A</v>
      </c>
      <c r="L332" s="114" t="e">
        <f>VLOOKUP(E332,'INVENTARIO '!$A$1:$F$436,5,TRUE())</f>
        <v>#N/A</v>
      </c>
      <c r="M332" s="6" t="s">
        <v>27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4.25" hidden="1">
      <c r="A333" s="4">
        <v>195</v>
      </c>
      <c r="B333" s="4" t="s">
        <v>14</v>
      </c>
      <c r="C333" s="4"/>
      <c r="D333" s="40">
        <v>44846</v>
      </c>
      <c r="E333" s="4">
        <v>5</v>
      </c>
      <c r="F333" s="15" t="e">
        <f>VLOOKUP(E333,'INVENTARIO '!$A$1:$F$437,2,TRUE())</f>
        <v>#N/A</v>
      </c>
      <c r="G333" s="4">
        <v>2</v>
      </c>
      <c r="H333" s="130" t="e">
        <f t="shared" si="8"/>
        <v>#N/A</v>
      </c>
      <c r="I333" s="4"/>
      <c r="J333" s="7" t="e">
        <f t="shared" si="9"/>
        <v>#N/A</v>
      </c>
      <c r="K333" s="17" t="e">
        <f>VLOOKUP(E333,'INVENTARIO '!$A$1:$F$487,4,FALSE())</f>
        <v>#N/A</v>
      </c>
      <c r="L333" s="114" t="e">
        <f>VLOOKUP(E333,'INVENTARIO '!$A$1:$F$436,5,TRUE())</f>
        <v>#N/A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4.25" hidden="1">
      <c r="A334" s="6">
        <v>196</v>
      </c>
      <c r="B334" s="6" t="s">
        <v>14</v>
      </c>
      <c r="C334" s="6"/>
      <c r="D334" s="39">
        <v>44846</v>
      </c>
      <c r="E334" s="6">
        <v>131</v>
      </c>
      <c r="F334" s="18" t="e">
        <f>VLOOKUP(E334,'INVENTARIO '!$A$1:$F$437,2,TRUE())</f>
        <v>#N/A</v>
      </c>
      <c r="G334" s="6">
        <v>2</v>
      </c>
      <c r="H334" s="130" t="e">
        <f t="shared" si="8"/>
        <v>#N/A</v>
      </c>
      <c r="I334" s="6"/>
      <c r="J334" s="5" t="e">
        <f t="shared" si="9"/>
        <v>#N/A</v>
      </c>
      <c r="K334" s="17" t="e">
        <f>VLOOKUP(E334,'INVENTARIO '!$A$1:$F$487,4,FALSE())</f>
        <v>#N/A</v>
      </c>
      <c r="L334" s="114" t="e">
        <f>VLOOKUP(E334,'INVENTARIO '!$A$1:$F$436,5,TRUE())</f>
        <v>#N/A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4.25" hidden="1">
      <c r="A335" s="6">
        <v>22</v>
      </c>
      <c r="B335" s="6" t="s">
        <v>14</v>
      </c>
      <c r="C335" s="6"/>
      <c r="D335" s="39">
        <v>44854</v>
      </c>
      <c r="E335" s="6">
        <v>6</v>
      </c>
      <c r="F335" s="18" t="e">
        <f>VLOOKUP(E335,'INVENTARIO '!$A$1:$F$437,2,TRUE())</f>
        <v>#N/A</v>
      </c>
      <c r="G335" s="6">
        <v>2</v>
      </c>
      <c r="H335" s="130" t="e">
        <f t="shared" si="8"/>
        <v>#N/A</v>
      </c>
      <c r="I335" s="6"/>
      <c r="J335" s="5" t="e">
        <f t="shared" si="9"/>
        <v>#N/A</v>
      </c>
      <c r="K335" s="17" t="e">
        <f>VLOOKUP(E335,'INVENTARIO '!$A$1:$F$487,4,FALSE())</f>
        <v>#N/A</v>
      </c>
      <c r="L335" s="113" t="e">
        <f>VLOOKUP(E335,'INVENTARIO '!$A$1:$F$436,5,TRUE())</f>
        <v>#N/A</v>
      </c>
      <c r="M335" s="137"/>
      <c r="N335" s="137"/>
      <c r="O335" s="137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4.25" hidden="1">
      <c r="A336" s="4">
        <v>23</v>
      </c>
      <c r="B336" s="4" t="s">
        <v>14</v>
      </c>
      <c r="C336" s="4"/>
      <c r="D336" s="40">
        <v>44854</v>
      </c>
      <c r="E336" s="4">
        <v>77</v>
      </c>
      <c r="F336" s="15" t="e">
        <f>VLOOKUP(E336,'INVENTARIO '!$A$1:$F$437,2,TRUE())</f>
        <v>#N/A</v>
      </c>
      <c r="G336" s="4">
        <v>1</v>
      </c>
      <c r="H336" s="130" t="e">
        <f t="shared" si="8"/>
        <v>#N/A</v>
      </c>
      <c r="I336" s="4"/>
      <c r="J336" s="7" t="e">
        <f t="shared" si="9"/>
        <v>#N/A</v>
      </c>
      <c r="K336" s="17" t="e">
        <f>VLOOKUP(E336,'INVENTARIO '!$A$1:$F$487,4,FALSE())</f>
        <v>#N/A</v>
      </c>
      <c r="L336" s="113" t="e">
        <f>VLOOKUP(E336,'INVENTARIO '!$A$1:$F$436,5,TRUE())</f>
        <v>#N/A</v>
      </c>
      <c r="M336" s="137"/>
      <c r="N336" s="137"/>
      <c r="O336" s="137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4.25" hidden="1">
      <c r="A337" s="6">
        <v>24</v>
      </c>
      <c r="B337" s="6" t="s">
        <v>14</v>
      </c>
      <c r="C337" s="6"/>
      <c r="D337" s="39">
        <v>44854</v>
      </c>
      <c r="E337" s="6">
        <v>98</v>
      </c>
      <c r="F337" s="18" t="e">
        <f>VLOOKUP(E337,'INVENTARIO '!$A$1:$F$437,2,TRUE())</f>
        <v>#N/A</v>
      </c>
      <c r="G337" s="6">
        <v>1</v>
      </c>
      <c r="H337" s="130" t="e">
        <f t="shared" si="8"/>
        <v>#N/A</v>
      </c>
      <c r="I337" s="6"/>
      <c r="J337" s="5" t="e">
        <f t="shared" si="9"/>
        <v>#N/A</v>
      </c>
      <c r="K337" s="17" t="e">
        <f>VLOOKUP(E337,'INVENTARIO '!$A$1:$F$487,4,FALSE())</f>
        <v>#N/A</v>
      </c>
      <c r="L337" s="113" t="e">
        <f>VLOOKUP(E337,'INVENTARIO '!$A$1:$F$436,5,TRUE())</f>
        <v>#N/A</v>
      </c>
      <c r="M337" s="137"/>
      <c r="N337" s="137"/>
      <c r="O337" s="137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4.25" hidden="1">
      <c r="A338" s="4">
        <v>25</v>
      </c>
      <c r="B338" s="4" t="s">
        <v>14</v>
      </c>
      <c r="C338" s="4"/>
      <c r="D338" s="40">
        <v>44854</v>
      </c>
      <c r="E338" s="4">
        <v>15</v>
      </c>
      <c r="F338" s="15" t="e">
        <f>VLOOKUP(E338,'INVENTARIO '!$A$1:$F$437,2,TRUE())</f>
        <v>#N/A</v>
      </c>
      <c r="G338" s="4">
        <v>4</v>
      </c>
      <c r="H338" s="130" t="e">
        <f t="shared" si="8"/>
        <v>#N/A</v>
      </c>
      <c r="I338" s="4"/>
      <c r="J338" s="7" t="e">
        <f t="shared" si="9"/>
        <v>#N/A</v>
      </c>
      <c r="K338" s="17" t="e">
        <f>VLOOKUP(E338,'INVENTARIO '!$A$1:$F$487,4,FALSE())</f>
        <v>#N/A</v>
      </c>
      <c r="L338" s="113" t="e">
        <f>VLOOKUP(E338,'INVENTARIO '!$A$1:$F$436,5,TRUE())</f>
        <v>#N/A</v>
      </c>
      <c r="M338" s="137"/>
      <c r="N338" s="137"/>
      <c r="O338" s="137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4.25" hidden="1">
      <c r="A339" s="6">
        <v>26</v>
      </c>
      <c r="B339" s="6" t="s">
        <v>14</v>
      </c>
      <c r="C339" s="6"/>
      <c r="D339" s="39">
        <v>44854</v>
      </c>
      <c r="E339" s="6">
        <v>28</v>
      </c>
      <c r="F339" s="18" t="e">
        <f>VLOOKUP(E339,'INVENTARIO '!$A$1:$F$437,2,TRUE())</f>
        <v>#N/A</v>
      </c>
      <c r="G339" s="6">
        <v>2</v>
      </c>
      <c r="H339" s="130" t="e">
        <f t="shared" si="8"/>
        <v>#N/A</v>
      </c>
      <c r="I339" s="6"/>
      <c r="J339" s="5" t="e">
        <f t="shared" si="9"/>
        <v>#N/A</v>
      </c>
      <c r="K339" s="17" t="e">
        <f>VLOOKUP(E339,'INVENTARIO '!$A$1:$F$487,4,FALSE())</f>
        <v>#N/A</v>
      </c>
      <c r="L339" s="113" t="e">
        <f>VLOOKUP(E339,'INVENTARIO '!$A$1:$F$436,5,TRUE())</f>
        <v>#N/A</v>
      </c>
      <c r="M339" s="137"/>
      <c r="N339" s="137"/>
      <c r="O339" s="137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4.25" hidden="1">
      <c r="A340" s="4">
        <v>27</v>
      </c>
      <c r="B340" s="4" t="s">
        <v>14</v>
      </c>
      <c r="C340" s="4"/>
      <c r="D340" s="40">
        <v>44854</v>
      </c>
      <c r="E340" s="4">
        <v>27</v>
      </c>
      <c r="F340" s="15" t="e">
        <f>VLOOKUP(E340,'INVENTARIO '!$A$1:$F$437,2,TRUE())</f>
        <v>#N/A</v>
      </c>
      <c r="G340" s="4">
        <v>2</v>
      </c>
      <c r="H340" s="130" t="e">
        <f t="shared" si="8"/>
        <v>#N/A</v>
      </c>
      <c r="I340" s="4"/>
      <c r="J340" s="7" t="e">
        <f t="shared" si="9"/>
        <v>#N/A</v>
      </c>
      <c r="K340" s="17" t="e">
        <f>VLOOKUP(E340,'INVENTARIO '!$A$1:$F$487,4,FALSE())</f>
        <v>#N/A</v>
      </c>
      <c r="L340" s="113" t="e">
        <f>VLOOKUP(E340,'INVENTARIO '!$A$1:$F$436,5,TRUE())</f>
        <v>#N/A</v>
      </c>
      <c r="M340" s="137"/>
      <c r="N340" s="137"/>
      <c r="O340" s="137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4.25" hidden="1">
      <c r="A341" s="6">
        <v>28</v>
      </c>
      <c r="B341" s="6" t="s">
        <v>14</v>
      </c>
      <c r="C341" s="6"/>
      <c r="D341" s="39">
        <v>44854</v>
      </c>
      <c r="E341" s="6">
        <v>18</v>
      </c>
      <c r="F341" s="18" t="e">
        <f>VLOOKUP(E341,'INVENTARIO '!$A$1:$F$437,2,TRUE())</f>
        <v>#N/A</v>
      </c>
      <c r="G341" s="6">
        <v>2</v>
      </c>
      <c r="H341" s="130" t="e">
        <f t="shared" si="8"/>
        <v>#N/A</v>
      </c>
      <c r="I341" s="6"/>
      <c r="J341" s="5" t="e">
        <f t="shared" si="9"/>
        <v>#N/A</v>
      </c>
      <c r="K341" s="17" t="e">
        <f>VLOOKUP(E341,'INVENTARIO '!$A$1:$F$487,4,FALSE())</f>
        <v>#N/A</v>
      </c>
      <c r="L341" s="113" t="e">
        <f>VLOOKUP(E341,'INVENTARIO '!$A$1:$F$436,5,TRUE())</f>
        <v>#N/A</v>
      </c>
      <c r="M341" s="137"/>
      <c r="N341" s="137"/>
      <c r="O341" s="137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4.25" hidden="1">
      <c r="A342" s="4">
        <v>29</v>
      </c>
      <c r="B342" s="4" t="s">
        <v>14</v>
      </c>
      <c r="C342" s="4"/>
      <c r="D342" s="40">
        <v>44854</v>
      </c>
      <c r="E342" s="4">
        <v>131</v>
      </c>
      <c r="F342" s="15" t="e">
        <f>VLOOKUP(E342,'INVENTARIO '!$A$1:$F$437,2,TRUE())</f>
        <v>#N/A</v>
      </c>
      <c r="G342" s="4">
        <v>1</v>
      </c>
      <c r="H342" s="130" t="e">
        <f t="shared" si="8"/>
        <v>#N/A</v>
      </c>
      <c r="I342" s="4"/>
      <c r="J342" s="7" t="e">
        <f t="shared" si="9"/>
        <v>#N/A</v>
      </c>
      <c r="K342" s="17" t="e">
        <f>VLOOKUP(E342,'INVENTARIO '!$A$1:$F$487,4,FALSE())</f>
        <v>#N/A</v>
      </c>
      <c r="L342" s="113" t="e">
        <f>VLOOKUP(E342,'INVENTARIO '!$A$1:$F$436,5,TRUE())</f>
        <v>#N/A</v>
      </c>
      <c r="M342" s="137"/>
      <c r="N342" s="137"/>
      <c r="O342" s="137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4.25" hidden="1">
      <c r="A343" s="6">
        <v>30</v>
      </c>
      <c r="B343" s="6" t="s">
        <v>14</v>
      </c>
      <c r="C343" s="6"/>
      <c r="D343" s="39">
        <v>44854</v>
      </c>
      <c r="E343" s="6">
        <v>8</v>
      </c>
      <c r="F343" s="18" t="e">
        <f>VLOOKUP(E343,'INVENTARIO '!$A$1:$F$437,2,TRUE())</f>
        <v>#N/A</v>
      </c>
      <c r="G343" s="6">
        <v>7</v>
      </c>
      <c r="H343" s="130" t="e">
        <f t="shared" si="8"/>
        <v>#N/A</v>
      </c>
      <c r="I343" s="6"/>
      <c r="J343" s="5" t="e">
        <f t="shared" si="9"/>
        <v>#N/A</v>
      </c>
      <c r="K343" s="17" t="e">
        <f>VLOOKUP(E343,'INVENTARIO '!$A$1:$F$487,4,FALSE())</f>
        <v>#N/A</v>
      </c>
      <c r="L343" s="113" t="e">
        <f>VLOOKUP(E343,'INVENTARIO '!$A$1:$F$436,5,TRUE())</f>
        <v>#N/A</v>
      </c>
      <c r="M343" s="137"/>
      <c r="N343" s="137"/>
      <c r="O343" s="137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4.25" hidden="1">
      <c r="A344" s="4">
        <v>31</v>
      </c>
      <c r="B344" s="4" t="s">
        <v>14</v>
      </c>
      <c r="C344" s="4"/>
      <c r="D344" s="40">
        <v>44854</v>
      </c>
      <c r="E344" s="4">
        <v>5</v>
      </c>
      <c r="F344" s="15" t="e">
        <f>VLOOKUP(E344,'INVENTARIO '!$A$1:$F$437,2,TRUE())</f>
        <v>#N/A</v>
      </c>
      <c r="G344" s="4">
        <v>1</v>
      </c>
      <c r="H344" s="130" t="e">
        <f t="shared" si="8"/>
        <v>#N/A</v>
      </c>
      <c r="I344" s="4"/>
      <c r="J344" s="7" t="e">
        <f t="shared" si="9"/>
        <v>#N/A</v>
      </c>
      <c r="K344" s="17" t="e">
        <f>VLOOKUP(E344,'INVENTARIO '!$A$1:$F$487,4,FALSE())</f>
        <v>#N/A</v>
      </c>
      <c r="L344" s="113" t="e">
        <f>VLOOKUP(E344,'INVENTARIO '!$A$1:$F$436,5,TRUE())</f>
        <v>#N/A</v>
      </c>
      <c r="M344" s="137"/>
      <c r="N344" s="137"/>
      <c r="O344" s="137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4.25" hidden="1">
      <c r="A345" s="6">
        <v>32</v>
      </c>
      <c r="B345" s="6" t="s">
        <v>14</v>
      </c>
      <c r="C345" s="6"/>
      <c r="D345" s="39">
        <v>44854</v>
      </c>
      <c r="E345" s="6">
        <v>57</v>
      </c>
      <c r="F345" s="18" t="e">
        <f>VLOOKUP(E345,'INVENTARIO '!$A$1:$F$437,2,TRUE())</f>
        <v>#N/A</v>
      </c>
      <c r="G345" s="6">
        <v>10</v>
      </c>
      <c r="H345" s="130" t="e">
        <f t="shared" si="8"/>
        <v>#N/A</v>
      </c>
      <c r="I345" s="6"/>
      <c r="J345" s="5" t="e">
        <f t="shared" si="9"/>
        <v>#N/A</v>
      </c>
      <c r="K345" s="17" t="e">
        <f>VLOOKUP(E345,'INVENTARIO '!$A$1:$F$487,4,FALSE())</f>
        <v>#N/A</v>
      </c>
      <c r="L345" s="113" t="e">
        <f>VLOOKUP(E345,'INVENTARIO '!$A$1:$F$436,5,TRUE())</f>
        <v>#N/A</v>
      </c>
      <c r="M345" s="137"/>
      <c r="N345" s="137"/>
      <c r="O345" s="137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4.25" hidden="1">
      <c r="A346" s="6">
        <v>36</v>
      </c>
      <c r="B346" s="6" t="s">
        <v>14</v>
      </c>
      <c r="C346" s="6"/>
      <c r="D346" s="39">
        <v>44855</v>
      </c>
      <c r="E346" s="6">
        <v>94</v>
      </c>
      <c r="F346" s="18" t="e">
        <f>VLOOKUP(E346,'INVENTARIO '!$A$1:$F$437,2,TRUE())</f>
        <v>#N/A</v>
      </c>
      <c r="G346" s="6">
        <v>2</v>
      </c>
      <c r="H346" s="130" t="e">
        <f t="shared" si="8"/>
        <v>#N/A</v>
      </c>
      <c r="I346" s="6"/>
      <c r="J346" s="5" t="e">
        <f t="shared" si="9"/>
        <v>#N/A</v>
      </c>
      <c r="K346" s="17" t="e">
        <f>VLOOKUP(E346,'INVENTARIO '!$A$1:$F$487,4,FALSE())</f>
        <v>#N/A</v>
      </c>
      <c r="L346" s="114" t="e">
        <f>VLOOKUP(E346,'INVENTARIO '!$A$1:$F$436,5,TRUE())</f>
        <v>#N/A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4.25" hidden="1">
      <c r="A347" s="4">
        <v>37</v>
      </c>
      <c r="B347" s="4" t="s">
        <v>14</v>
      </c>
      <c r="C347" s="4"/>
      <c r="D347" s="40">
        <v>44855</v>
      </c>
      <c r="E347" s="4">
        <v>24</v>
      </c>
      <c r="F347" s="15" t="e">
        <f>VLOOKUP(E347,'INVENTARIO '!$A$1:$F$437,2,TRUE())</f>
        <v>#N/A</v>
      </c>
      <c r="G347" s="4">
        <v>6</v>
      </c>
      <c r="H347" s="130" t="e">
        <f t="shared" si="8"/>
        <v>#N/A</v>
      </c>
      <c r="I347" s="4"/>
      <c r="J347" s="7" t="e">
        <f t="shared" si="9"/>
        <v>#N/A</v>
      </c>
      <c r="K347" s="17" t="e">
        <f>VLOOKUP(E347,'INVENTARIO '!$A$1:$F$487,4,FALSE())</f>
        <v>#N/A</v>
      </c>
      <c r="L347" s="114" t="e">
        <f>VLOOKUP(E347,'INVENTARIO '!$A$1:$F$436,5,TRUE())</f>
        <v>#N/A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4.25" hidden="1">
      <c r="A348" s="6">
        <v>38</v>
      </c>
      <c r="B348" s="6" t="s">
        <v>14</v>
      </c>
      <c r="C348" s="6"/>
      <c r="D348" s="39">
        <v>44855</v>
      </c>
      <c r="E348" s="6">
        <v>27</v>
      </c>
      <c r="F348" s="18" t="e">
        <f>VLOOKUP(E348,'INVENTARIO '!$A$1:$F$437,2,TRUE())</f>
        <v>#N/A</v>
      </c>
      <c r="G348" s="6">
        <v>3</v>
      </c>
      <c r="H348" s="130" t="e">
        <f t="shared" si="8"/>
        <v>#N/A</v>
      </c>
      <c r="I348" s="6"/>
      <c r="J348" s="5" t="e">
        <f t="shared" si="9"/>
        <v>#N/A</v>
      </c>
      <c r="K348" s="17" t="e">
        <f>VLOOKUP(E348,'INVENTARIO '!$A$1:$F$487,4,FALSE())</f>
        <v>#N/A</v>
      </c>
      <c r="L348" s="114" t="e">
        <f>VLOOKUP(E348,'INVENTARIO '!$A$1:$F$436,5,TRUE())</f>
        <v>#N/A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4.25" hidden="1">
      <c r="A349" s="4">
        <v>39</v>
      </c>
      <c r="B349" s="4" t="s">
        <v>14</v>
      </c>
      <c r="C349" s="4"/>
      <c r="D349" s="40">
        <v>44855</v>
      </c>
      <c r="E349" s="4">
        <v>104</v>
      </c>
      <c r="F349" s="15" t="e">
        <f>VLOOKUP(E349,'INVENTARIO '!$A$1:$F$437,2,TRUE())</f>
        <v>#N/A</v>
      </c>
      <c r="G349" s="4">
        <v>1</v>
      </c>
      <c r="H349" s="130" t="e">
        <f t="shared" si="8"/>
        <v>#N/A</v>
      </c>
      <c r="I349" s="4"/>
      <c r="J349" s="7" t="e">
        <f t="shared" si="9"/>
        <v>#N/A</v>
      </c>
      <c r="K349" s="17" t="e">
        <f>VLOOKUP(E349,'INVENTARIO '!$A$1:$F$487,4,FALSE())</f>
        <v>#N/A</v>
      </c>
      <c r="L349" s="114" t="e">
        <f>VLOOKUP(E349,'INVENTARIO '!$A$1:$F$436,5,TRUE())</f>
        <v>#N/A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4.25" hidden="1">
      <c r="A350" s="6">
        <v>64</v>
      </c>
      <c r="B350" s="6" t="s">
        <v>14</v>
      </c>
      <c r="C350" s="6"/>
      <c r="D350" s="39">
        <v>44859</v>
      </c>
      <c r="E350" s="6">
        <v>27</v>
      </c>
      <c r="F350" s="18" t="e">
        <f>VLOOKUP(E350,'INVENTARIO '!$A$1:$F$437,2,TRUE())</f>
        <v>#N/A</v>
      </c>
      <c r="G350" s="6">
        <v>3</v>
      </c>
      <c r="H350" s="130" t="e">
        <f t="shared" si="8"/>
        <v>#N/A</v>
      </c>
      <c r="I350" s="6"/>
      <c r="J350" s="5" t="e">
        <f t="shared" si="9"/>
        <v>#N/A</v>
      </c>
      <c r="K350" s="17" t="e">
        <f>VLOOKUP(E350,'INVENTARIO '!$A$1:$F$487,4,FALSE())</f>
        <v>#N/A</v>
      </c>
      <c r="L350" s="114" t="e">
        <f>VLOOKUP(E350,'INVENTARIO '!$A$1:$F$436,5,TRUE())</f>
        <v>#N/A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4.25" hidden="1">
      <c r="A351" s="4">
        <v>65</v>
      </c>
      <c r="B351" s="4" t="s">
        <v>14</v>
      </c>
      <c r="C351" s="4"/>
      <c r="D351" s="40">
        <v>44859</v>
      </c>
      <c r="E351" s="4">
        <v>24</v>
      </c>
      <c r="F351" s="15" t="e">
        <f>VLOOKUP(E351,'INVENTARIO '!$A$1:$F$437,2,TRUE())</f>
        <v>#N/A</v>
      </c>
      <c r="G351" s="4">
        <v>5</v>
      </c>
      <c r="H351" s="130" t="e">
        <f t="shared" si="8"/>
        <v>#N/A</v>
      </c>
      <c r="I351" s="4"/>
      <c r="J351" s="7" t="e">
        <f t="shared" si="9"/>
        <v>#N/A</v>
      </c>
      <c r="K351" s="17" t="e">
        <f>VLOOKUP(E351,'INVENTARIO '!$A$1:$F$487,4,FALSE())</f>
        <v>#N/A</v>
      </c>
      <c r="L351" s="114" t="e">
        <f>VLOOKUP(E351,'INVENTARIO '!$A$1:$F$436,5,TRUE())</f>
        <v>#N/A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4.25" hidden="1">
      <c r="A352" s="6">
        <v>66</v>
      </c>
      <c r="B352" s="6" t="s">
        <v>14</v>
      </c>
      <c r="C352" s="6"/>
      <c r="D352" s="39">
        <v>44859</v>
      </c>
      <c r="E352" s="6">
        <v>19</v>
      </c>
      <c r="F352" s="18" t="e">
        <f>VLOOKUP(E352,'INVENTARIO '!$A$1:$F$437,2,TRUE())</f>
        <v>#N/A</v>
      </c>
      <c r="G352" s="6">
        <v>5</v>
      </c>
      <c r="H352" s="130" t="e">
        <f t="shared" si="8"/>
        <v>#N/A</v>
      </c>
      <c r="I352" s="6"/>
      <c r="J352" s="5" t="e">
        <f t="shared" si="9"/>
        <v>#N/A</v>
      </c>
      <c r="K352" s="17" t="e">
        <f>VLOOKUP(E352,'INVENTARIO '!$A$1:$F$487,4,FALSE())</f>
        <v>#N/A</v>
      </c>
      <c r="L352" s="114" t="e">
        <f>VLOOKUP(E352,'INVENTARIO '!$A$1:$F$436,5,TRUE())</f>
        <v>#N/A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4.25" hidden="1">
      <c r="A353" s="4">
        <v>67</v>
      </c>
      <c r="B353" s="4" t="s">
        <v>14</v>
      </c>
      <c r="C353" s="4"/>
      <c r="D353" s="40">
        <v>44859</v>
      </c>
      <c r="E353" s="4">
        <v>7</v>
      </c>
      <c r="F353" s="15" t="e">
        <f>VLOOKUP(E353,'INVENTARIO '!$A$1:$F$437,2,TRUE())</f>
        <v>#N/A</v>
      </c>
      <c r="G353" s="4">
        <v>5</v>
      </c>
      <c r="H353" s="130" t="e">
        <f t="shared" si="8"/>
        <v>#N/A</v>
      </c>
      <c r="I353" s="4"/>
      <c r="J353" s="7" t="e">
        <f t="shared" si="9"/>
        <v>#N/A</v>
      </c>
      <c r="K353" s="17" t="e">
        <f>VLOOKUP(E353,'INVENTARIO '!$A$1:$F$487,4,FALSE())</f>
        <v>#N/A</v>
      </c>
      <c r="L353" s="114" t="e">
        <f>VLOOKUP(E353,'INVENTARIO '!$A$1:$F$436,5,TRUE())</f>
        <v>#N/A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4.25" hidden="1">
      <c r="A354" s="6">
        <v>68</v>
      </c>
      <c r="B354" s="6" t="s">
        <v>14</v>
      </c>
      <c r="C354" s="6"/>
      <c r="D354" s="39">
        <v>44859</v>
      </c>
      <c r="E354" s="6">
        <v>15</v>
      </c>
      <c r="F354" s="18" t="e">
        <f>VLOOKUP(E354,'INVENTARIO '!$A$1:$F$437,2,TRUE())</f>
        <v>#N/A</v>
      </c>
      <c r="G354" s="6">
        <v>4</v>
      </c>
      <c r="H354" s="130" t="e">
        <f t="shared" si="8"/>
        <v>#N/A</v>
      </c>
      <c r="I354" s="6"/>
      <c r="J354" s="5" t="e">
        <f t="shared" si="9"/>
        <v>#N/A</v>
      </c>
      <c r="K354" s="17" t="e">
        <f>VLOOKUP(E354,'INVENTARIO '!$A$1:$F$487,4,FALSE())</f>
        <v>#N/A</v>
      </c>
      <c r="L354" s="114" t="e">
        <f>VLOOKUP(E354,'INVENTARIO '!$A$1:$F$436,5,TRUE())</f>
        <v>#N/A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4.25" hidden="1">
      <c r="A355" s="4">
        <v>69</v>
      </c>
      <c r="B355" s="4" t="s">
        <v>14</v>
      </c>
      <c r="C355" s="4"/>
      <c r="D355" s="40">
        <v>44859</v>
      </c>
      <c r="E355" s="4">
        <v>14</v>
      </c>
      <c r="F355" s="15" t="e">
        <f>VLOOKUP(E355,'INVENTARIO '!$A$1:$F$437,2,TRUE())</f>
        <v>#N/A</v>
      </c>
      <c r="G355" s="4">
        <v>4</v>
      </c>
      <c r="H355" s="130" t="e">
        <f t="shared" si="8"/>
        <v>#N/A</v>
      </c>
      <c r="I355" s="4"/>
      <c r="J355" s="7" t="e">
        <f t="shared" si="9"/>
        <v>#N/A</v>
      </c>
      <c r="K355" s="17" t="e">
        <f>VLOOKUP(E355,'INVENTARIO '!$A$1:$F$487,4,FALSE())</f>
        <v>#N/A</v>
      </c>
      <c r="L355" s="114" t="e">
        <f>VLOOKUP(E355,'INVENTARIO '!$A$1:$F$436,5,TRUE())</f>
        <v>#N/A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4.25" hidden="1">
      <c r="A356" s="6">
        <v>70</v>
      </c>
      <c r="B356" s="6" t="s">
        <v>14</v>
      </c>
      <c r="C356" s="6"/>
      <c r="D356" s="39">
        <v>44859</v>
      </c>
      <c r="E356" s="6">
        <v>67</v>
      </c>
      <c r="F356" s="18" t="e">
        <f>VLOOKUP(E356,'INVENTARIO '!$A$1:$F$437,2,TRUE())</f>
        <v>#N/A</v>
      </c>
      <c r="G356" s="6">
        <v>5</v>
      </c>
      <c r="H356" s="130" t="e">
        <f t="shared" si="8"/>
        <v>#N/A</v>
      </c>
      <c r="I356" s="6"/>
      <c r="J356" s="5" t="e">
        <f t="shared" si="9"/>
        <v>#N/A</v>
      </c>
      <c r="K356" s="17" t="e">
        <f>VLOOKUP(E356,'INVENTARIO '!$A$1:$F$487,4,FALSE())</f>
        <v>#N/A</v>
      </c>
      <c r="L356" s="114" t="e">
        <f>VLOOKUP(E356,'INVENTARIO '!$A$1:$F$436,5,TRUE())</f>
        <v>#N/A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4.25" hidden="1">
      <c r="A357" s="4">
        <v>79</v>
      </c>
      <c r="B357" s="4" t="s">
        <v>14</v>
      </c>
      <c r="C357" s="4"/>
      <c r="D357" s="40">
        <v>44862</v>
      </c>
      <c r="E357" s="4">
        <v>6</v>
      </c>
      <c r="F357" s="15" t="e">
        <f>VLOOKUP(E357,'INVENTARIO '!$A$1:$F$437,2,TRUE())</f>
        <v>#N/A</v>
      </c>
      <c r="G357" s="4">
        <v>3</v>
      </c>
      <c r="H357" s="130" t="e">
        <f t="shared" si="8"/>
        <v>#N/A</v>
      </c>
      <c r="I357" s="4"/>
      <c r="J357" s="7" t="e">
        <f t="shared" si="9"/>
        <v>#N/A</v>
      </c>
      <c r="K357" s="17" t="e">
        <f>VLOOKUP(E357,'INVENTARIO '!$A$1:$F$487,4,FALSE())</f>
        <v>#N/A</v>
      </c>
      <c r="L357" s="114" t="e">
        <f>VLOOKUP(E357,'INVENTARIO '!$A$1:$F$436,5,TRUE())</f>
        <v>#N/A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4.25" hidden="1">
      <c r="A358" s="6">
        <v>80</v>
      </c>
      <c r="B358" s="6" t="s">
        <v>14</v>
      </c>
      <c r="C358" s="6"/>
      <c r="D358" s="39">
        <v>44862</v>
      </c>
      <c r="E358" s="6">
        <v>15</v>
      </c>
      <c r="F358" s="18" t="e">
        <f>VLOOKUP(E358,'INVENTARIO '!$A$1:$F$437,2,TRUE())</f>
        <v>#N/A</v>
      </c>
      <c r="G358" s="6">
        <v>8</v>
      </c>
      <c r="H358" s="130" t="e">
        <f t="shared" si="8"/>
        <v>#N/A</v>
      </c>
      <c r="I358" s="6"/>
      <c r="J358" s="5" t="e">
        <f t="shared" si="9"/>
        <v>#N/A</v>
      </c>
      <c r="K358" s="17" t="e">
        <f>VLOOKUP(E358,'INVENTARIO '!$A$1:$F$487,4,FALSE())</f>
        <v>#N/A</v>
      </c>
      <c r="L358" s="114" t="e">
        <f>VLOOKUP(E358,'INVENTARIO '!$A$1:$F$436,5,TRUE())</f>
        <v>#N/A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4.25" hidden="1">
      <c r="A359" s="4">
        <v>81</v>
      </c>
      <c r="B359" s="4" t="s">
        <v>14</v>
      </c>
      <c r="C359" s="4"/>
      <c r="D359" s="40">
        <v>44862</v>
      </c>
      <c r="E359" s="4">
        <v>18</v>
      </c>
      <c r="F359" s="15" t="e">
        <f>VLOOKUP(E359,'INVENTARIO '!$A$1:$F$437,2,TRUE())</f>
        <v>#N/A</v>
      </c>
      <c r="G359" s="4">
        <v>3</v>
      </c>
      <c r="H359" s="130" t="e">
        <f t="shared" si="8"/>
        <v>#N/A</v>
      </c>
      <c r="I359" s="4"/>
      <c r="J359" s="7" t="e">
        <f t="shared" si="9"/>
        <v>#N/A</v>
      </c>
      <c r="K359" s="17" t="e">
        <f>VLOOKUP(E359,'INVENTARIO '!$A$1:$F$487,4,FALSE())</f>
        <v>#N/A</v>
      </c>
      <c r="L359" s="114" t="e">
        <f>VLOOKUP(E359,'INVENTARIO '!$A$1:$F$436,5,TRUE())</f>
        <v>#N/A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4.25" hidden="1">
      <c r="A360" s="6">
        <v>82</v>
      </c>
      <c r="B360" s="6" t="s">
        <v>14</v>
      </c>
      <c r="C360" s="6"/>
      <c r="D360" s="39">
        <v>44862</v>
      </c>
      <c r="E360" s="6">
        <v>16</v>
      </c>
      <c r="F360" s="18" t="e">
        <f>VLOOKUP(E360,'INVENTARIO '!$A$1:$F$437,2,TRUE())</f>
        <v>#N/A</v>
      </c>
      <c r="G360" s="6">
        <v>1</v>
      </c>
      <c r="H360" s="130" t="e">
        <f t="shared" si="8"/>
        <v>#N/A</v>
      </c>
      <c r="I360" s="6"/>
      <c r="J360" s="5" t="e">
        <f t="shared" si="9"/>
        <v>#N/A</v>
      </c>
      <c r="K360" s="17" t="e">
        <f>VLOOKUP(E360,'INVENTARIO '!$A$1:$F$487,4,FALSE())</f>
        <v>#N/A</v>
      </c>
      <c r="L360" s="114" t="e">
        <f>VLOOKUP(E360,'INVENTARIO '!$A$1:$F$436,5,TRUE())</f>
        <v>#N/A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</sheetData>
  <mergeCells count="10">
    <mergeCell ref="M104:O106"/>
    <mergeCell ref="M172:O172"/>
    <mergeCell ref="M325:O327"/>
    <mergeCell ref="M335:O345"/>
    <mergeCell ref="M34:O34"/>
    <mergeCell ref="M45:O46"/>
    <mergeCell ref="M63:O63"/>
    <mergeCell ref="M66:O67"/>
    <mergeCell ref="M68:O69"/>
    <mergeCell ref="M93:P93"/>
  </mergeCells>
  <dataValidations count="2">
    <dataValidation type="list" allowBlank="1" sqref="B1:B360" xr:uid="{BF4584A9-4E3C-48FC-B966-56B3CD036559}">
      <formula1>"VENTA,COMPRA"</formula1>
    </dataValidation>
    <dataValidation type="custom" allowBlank="1" showDropDown="1" sqref="D1:D360" xr:uid="{1A87ECF1-92EB-479E-997B-9BA5244C6F85}">
      <formula1>OR(NOT(ISERROR(DATEVALUE(D1))), AND(ISNUMBER(D1), LEFT(CELL("format", D1))="D"))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</vt:lpstr>
      <vt:lpstr>VENTAS</vt:lpstr>
      <vt:lpstr>TBL_INVENTARIO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</dc:creator>
  <cp:lastModifiedBy>Luz</cp:lastModifiedBy>
  <dcterms:created xsi:type="dcterms:W3CDTF">2022-11-09T10:09:49Z</dcterms:created>
  <dcterms:modified xsi:type="dcterms:W3CDTF">2022-11-12T12:09:20Z</dcterms:modified>
</cp:coreProperties>
</file>